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worksafenz-my.sharepoint.com/personal/charlotte_rae_worksafe_govt_nz/Documents/Desktop/Website files/Managing health and safety/SafePlus/Self-assessment resources/"/>
    </mc:Choice>
  </mc:AlternateContent>
  <xr:revisionPtr revIDLastSave="27" documentId="8_{B4EDF10F-6069-464A-999C-FA09F57D477D}" xr6:coauthVersionLast="47" xr6:coauthVersionMax="47" xr10:uidLastSave="{CDE64DF2-395E-49A2-81E4-54549889FAFE}"/>
  <bookViews>
    <workbookView xWindow="-120" yWindow="-120" windowWidth="29040" windowHeight="15840" xr2:uid="{8E7F63D7-EC5C-4CFD-95B8-41C3BF108277}"/>
  </bookViews>
  <sheets>
    <sheet name="How to Use" sheetId="8" r:id="rId1"/>
    <sheet name="Leadership" sheetId="1" r:id="rId2"/>
    <sheet name="Worker Engagement" sheetId="6" r:id="rId3"/>
    <sheet name="Risk Management" sheetId="5" r:id="rId4"/>
    <sheet name="Calculation" sheetId="2" r:id="rId5"/>
    <sheet name="REPORT" sheetId="7" r:id="rId6"/>
  </sheets>
  <definedNames>
    <definedName name="_xlnm.Print_Area" localSheetId="4">Calculation!$A$3:$I$64</definedName>
    <definedName name="_xlnm.Print_Area" localSheetId="0">'How to Use'!$A$1:$B$56</definedName>
    <definedName name="_xlnm.Print_Area" localSheetId="5">REPORT!$A$3:$L$65</definedName>
    <definedName name="_xlnm.Print_Titles" localSheetId="0">'How to Use'!$1:$2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 l="1"/>
  <c r="C4" i="2" l="1"/>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12" i="6"/>
  <c r="AZ12" i="6"/>
  <c r="AY12" i="6"/>
  <c r="AX12" i="6"/>
  <c r="AW12" i="6"/>
  <c r="AV12" i="6"/>
  <c r="AU12" i="6"/>
  <c r="AT12" i="6"/>
  <c r="AS12" i="6"/>
  <c r="AR12" i="6"/>
  <c r="AQ12" i="6"/>
  <c r="AP12" i="6"/>
  <c r="AO12" i="6"/>
  <c r="AN12"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I12" i="6"/>
  <c r="H12" i="6"/>
  <c r="G12" i="6"/>
  <c r="F12" i="6"/>
  <c r="E12" i="6"/>
  <c r="D12" i="6"/>
  <c r="AZ2" i="6"/>
  <c r="AY2" i="6"/>
  <c r="AX2" i="6"/>
  <c r="AW2" i="6"/>
  <c r="AV2" i="6"/>
  <c r="AU2" i="6"/>
  <c r="AT2" i="6"/>
  <c r="AS2" i="6"/>
  <c r="AR2" i="6"/>
  <c r="AQ2" i="6"/>
  <c r="AP2" i="6"/>
  <c r="AO2" i="6"/>
  <c r="AN2" i="6"/>
  <c r="AM2" i="6"/>
  <c r="AL2" i="6"/>
  <c r="AK2" i="6"/>
  <c r="AJ2" i="6"/>
  <c r="AI2" i="6"/>
  <c r="AH2" i="6"/>
  <c r="AG2" i="6"/>
  <c r="AF2" i="6"/>
  <c r="AE2" i="6"/>
  <c r="AD2" i="6"/>
  <c r="AC2" i="6"/>
  <c r="AB2" i="6"/>
  <c r="AA2" i="6"/>
  <c r="Z2" i="6"/>
  <c r="Y2" i="6"/>
  <c r="X2" i="6"/>
  <c r="W2" i="6"/>
  <c r="V2" i="6"/>
  <c r="U2" i="6"/>
  <c r="T2" i="6"/>
  <c r="S2" i="6"/>
  <c r="R2" i="6"/>
  <c r="Q2" i="6"/>
  <c r="P2" i="6"/>
  <c r="O2" i="6"/>
  <c r="N2" i="6"/>
  <c r="M2" i="6"/>
  <c r="L2" i="6"/>
  <c r="K2" i="6"/>
  <c r="J2" i="6"/>
  <c r="I2" i="6"/>
  <c r="H2" i="6"/>
  <c r="G2" i="6"/>
  <c r="F2" i="6"/>
  <c r="E2" i="6"/>
  <c r="D2" i="6"/>
  <c r="C2" i="6"/>
  <c r="D18" i="1"/>
  <c r="BA3" i="1"/>
  <c r="AZ3" i="1"/>
  <c r="AY3" i="1"/>
  <c r="AX3" i="1"/>
  <c r="AW3" i="1"/>
  <c r="AV3"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O3" i="1"/>
  <c r="N3" i="1"/>
  <c r="M3" i="1"/>
  <c r="L3" i="1"/>
  <c r="K3" i="1"/>
  <c r="J3" i="1"/>
  <c r="I3" i="1"/>
  <c r="H3" i="1"/>
  <c r="G3" i="1"/>
  <c r="F3" i="1"/>
  <c r="E3" i="1"/>
  <c r="D3" i="1"/>
  <c r="E18" i="1"/>
  <c r="E5" i="2" l="1"/>
  <c r="D6" i="2"/>
  <c r="H21" i="2" l="1"/>
  <c r="K24" i="7" s="1"/>
  <c r="D35" i="5"/>
  <c r="E35" i="5"/>
  <c r="F35" i="5"/>
  <c r="G35" i="5"/>
  <c r="H35" i="5"/>
  <c r="I35" i="5"/>
  <c r="J35" i="5"/>
  <c r="K35" i="5"/>
  <c r="L35" i="5"/>
  <c r="M35" i="5"/>
  <c r="N35" i="5"/>
  <c r="O35" i="5"/>
  <c r="P35" i="5"/>
  <c r="Q35" i="5"/>
  <c r="R35" i="5"/>
  <c r="S35" i="5"/>
  <c r="T35" i="5"/>
  <c r="U35" i="5"/>
  <c r="V35" i="5"/>
  <c r="W35" i="5"/>
  <c r="X35" i="5"/>
  <c r="Y35" i="5"/>
  <c r="Z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A35" i="5"/>
  <c r="F18" i="1"/>
  <c r="G18" i="1"/>
  <c r="H18" i="1"/>
  <c r="I18" i="1"/>
  <c r="J18" i="1"/>
  <c r="K18" i="1"/>
  <c r="L18" i="1"/>
  <c r="M18" i="1"/>
  <c r="N18" i="1"/>
  <c r="O18" i="1"/>
  <c r="P18" i="1"/>
  <c r="Q18" i="1"/>
  <c r="R18" i="1"/>
  <c r="S18" i="1"/>
  <c r="T18" i="1"/>
  <c r="U18" i="1"/>
  <c r="V18" i="1"/>
  <c r="W18" i="1"/>
  <c r="X18" i="1"/>
  <c r="Y18" i="1"/>
  <c r="Z18" i="1"/>
  <c r="AA18" i="1"/>
  <c r="AB18" i="1"/>
  <c r="AC18" i="1"/>
  <c r="AD18" i="1"/>
  <c r="AE18" i="1"/>
  <c r="AF18" i="1"/>
  <c r="AG18" i="1"/>
  <c r="AH18" i="1"/>
  <c r="AI18" i="1"/>
  <c r="AJ18" i="1"/>
  <c r="AK18" i="1"/>
  <c r="AL18" i="1"/>
  <c r="AM18" i="1"/>
  <c r="AN18" i="1"/>
  <c r="AO18" i="1"/>
  <c r="AP18" i="1"/>
  <c r="AQ18" i="1"/>
  <c r="AR18" i="1"/>
  <c r="AS18" i="1"/>
  <c r="AT18" i="1"/>
  <c r="AU18" i="1"/>
  <c r="AV18" i="1"/>
  <c r="AW18" i="1"/>
  <c r="AX18" i="1"/>
  <c r="AY18" i="1"/>
  <c r="AZ18" i="1"/>
  <c r="BA18" i="1"/>
  <c r="H36" i="2" l="1"/>
  <c r="K37" i="7" s="1"/>
  <c r="I36" i="2"/>
  <c r="L37" i="7" s="1"/>
  <c r="H37" i="2"/>
  <c r="K38" i="7" s="1"/>
  <c r="I37" i="2"/>
  <c r="L38" i="7" s="1"/>
  <c r="H38" i="2"/>
  <c r="K39" i="7" s="1"/>
  <c r="I38" i="2"/>
  <c r="L39" i="7" s="1"/>
  <c r="H39" i="2"/>
  <c r="K40" i="7" s="1"/>
  <c r="I39" i="2"/>
  <c r="L40" i="7" s="1"/>
  <c r="H40" i="2"/>
  <c r="K41" i="7" s="1"/>
  <c r="I40" i="2"/>
  <c r="L41" i="7" s="1"/>
  <c r="H41" i="2"/>
  <c r="K42" i="7" s="1"/>
  <c r="I41" i="2"/>
  <c r="L42" i="7" s="1"/>
  <c r="H42" i="2"/>
  <c r="K43" i="7" s="1"/>
  <c r="I42" i="2"/>
  <c r="L43" i="7" s="1"/>
  <c r="H43" i="2"/>
  <c r="K44" i="7" s="1"/>
  <c r="I43" i="2"/>
  <c r="L44" i="7" s="1"/>
  <c r="H44" i="2"/>
  <c r="K45" i="7" s="1"/>
  <c r="I44" i="2"/>
  <c r="L45" i="7" s="1"/>
  <c r="H45" i="2"/>
  <c r="K46" i="7" s="1"/>
  <c r="I45" i="2"/>
  <c r="L46" i="7" s="1"/>
  <c r="H46" i="2"/>
  <c r="K47" i="7" s="1"/>
  <c r="I46" i="2"/>
  <c r="L47" i="7" s="1"/>
  <c r="H47" i="2"/>
  <c r="K48" i="7" s="1"/>
  <c r="I47" i="2"/>
  <c r="L48" i="7" s="1"/>
  <c r="H48" i="2"/>
  <c r="K49" i="7" s="1"/>
  <c r="I48" i="2"/>
  <c r="L49" i="7" s="1"/>
  <c r="H49" i="2"/>
  <c r="K50" i="7" s="1"/>
  <c r="I49" i="2"/>
  <c r="L50" i="7" s="1"/>
  <c r="H50" i="2"/>
  <c r="K51" i="7" s="1"/>
  <c r="I50" i="2"/>
  <c r="L51" i="7" s="1"/>
  <c r="H51" i="2"/>
  <c r="K52" i="7" s="1"/>
  <c r="I51" i="2"/>
  <c r="L52" i="7" s="1"/>
  <c r="H52" i="2"/>
  <c r="K53" i="7" s="1"/>
  <c r="I52" i="2"/>
  <c r="L53" i="7" s="1"/>
  <c r="H53" i="2"/>
  <c r="K54" i="7" s="1"/>
  <c r="I53" i="2"/>
  <c r="L54" i="7" s="1"/>
  <c r="H54" i="2"/>
  <c r="K55" i="7" s="1"/>
  <c r="I54" i="2"/>
  <c r="L55" i="7" s="1"/>
  <c r="H55" i="2"/>
  <c r="K56" i="7" s="1"/>
  <c r="I55" i="2"/>
  <c r="L56" i="7" s="1"/>
  <c r="H56" i="2"/>
  <c r="K57" i="7" s="1"/>
  <c r="I56" i="2"/>
  <c r="L57" i="7" s="1"/>
  <c r="H57" i="2"/>
  <c r="K58" i="7" s="1"/>
  <c r="I57" i="2"/>
  <c r="L58" i="7" s="1"/>
  <c r="H58" i="2"/>
  <c r="K59" i="7" s="1"/>
  <c r="I58" i="2"/>
  <c r="L59" i="7" s="1"/>
  <c r="H59" i="2"/>
  <c r="K60" i="7" s="1"/>
  <c r="I59" i="2"/>
  <c r="L60" i="7" s="1"/>
  <c r="H60" i="2"/>
  <c r="K61" i="7" s="1"/>
  <c r="I60" i="2"/>
  <c r="L61" i="7" s="1"/>
  <c r="H61" i="2"/>
  <c r="K62" i="7" s="1"/>
  <c r="I61" i="2"/>
  <c r="L62" i="7" s="1"/>
  <c r="H62" i="2"/>
  <c r="K63" i="7" s="1"/>
  <c r="I62" i="2"/>
  <c r="L63" i="7" s="1"/>
  <c r="H63" i="2"/>
  <c r="K64" i="7" s="1"/>
  <c r="I63" i="2"/>
  <c r="L64" i="7" s="1"/>
  <c r="H64" i="2"/>
  <c r="K65" i="7" s="1"/>
  <c r="I64" i="2"/>
  <c r="L65" i="7" s="1"/>
  <c r="I35" i="2"/>
  <c r="L36" i="7" s="1"/>
  <c r="H35" i="2"/>
  <c r="K36" i="7" s="1"/>
  <c r="I26" i="2"/>
  <c r="L28" i="7" s="1"/>
  <c r="I27" i="2"/>
  <c r="L29" i="7" s="1"/>
  <c r="I28" i="2"/>
  <c r="L30" i="7" s="1"/>
  <c r="I29" i="2"/>
  <c r="L31" i="7" s="1"/>
  <c r="I30" i="2"/>
  <c r="L32" i="7" s="1"/>
  <c r="I31" i="2"/>
  <c r="L33" i="7" s="1"/>
  <c r="D36" i="2"/>
  <c r="I37" i="7" s="1"/>
  <c r="D37" i="2"/>
  <c r="D38" i="2"/>
  <c r="I39" i="7" s="1"/>
  <c r="D39" i="2"/>
  <c r="I40" i="7" s="1"/>
  <c r="D40" i="2"/>
  <c r="I41" i="7" s="1"/>
  <c r="D41" i="2"/>
  <c r="I42" i="7" s="1"/>
  <c r="D42" i="2"/>
  <c r="I43" i="7" s="1"/>
  <c r="D43" i="2"/>
  <c r="I44" i="7" s="1"/>
  <c r="D44" i="2"/>
  <c r="I45" i="7" s="1"/>
  <c r="D45" i="2"/>
  <c r="I46" i="7" s="1"/>
  <c r="D46" i="2"/>
  <c r="I47" i="7" s="1"/>
  <c r="D47" i="2"/>
  <c r="I48" i="7" s="1"/>
  <c r="D48" i="2"/>
  <c r="I49" i="7" s="1"/>
  <c r="D49" i="2"/>
  <c r="I50" i="7" s="1"/>
  <c r="D50" i="2"/>
  <c r="I51" i="7" s="1"/>
  <c r="D51" i="2"/>
  <c r="I52" i="7" s="1"/>
  <c r="D52" i="2"/>
  <c r="I53" i="7" s="1"/>
  <c r="D53" i="2"/>
  <c r="I54" i="7" s="1"/>
  <c r="D54" i="2"/>
  <c r="I55" i="7" s="1"/>
  <c r="D55" i="2"/>
  <c r="I56" i="7" s="1"/>
  <c r="D56" i="2"/>
  <c r="I57" i="7" s="1"/>
  <c r="D57" i="2"/>
  <c r="I58" i="7" s="1"/>
  <c r="D58" i="2"/>
  <c r="I59" i="7" s="1"/>
  <c r="D59" i="2"/>
  <c r="I60" i="7" s="1"/>
  <c r="D60" i="2"/>
  <c r="I61" i="7" s="1"/>
  <c r="D61" i="2"/>
  <c r="I62" i="7" s="1"/>
  <c r="D62" i="2"/>
  <c r="I63" i="7" s="1"/>
  <c r="D63" i="2"/>
  <c r="I64" i="7" s="1"/>
  <c r="D64" i="2"/>
  <c r="I65" i="7" s="1"/>
  <c r="D35" i="2"/>
  <c r="I36" i="7" s="1"/>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35" i="2"/>
  <c r="I25" i="2"/>
  <c r="L27" i="7" s="1"/>
  <c r="H26" i="2"/>
  <c r="K28" i="7" s="1"/>
  <c r="H27" i="2"/>
  <c r="K29" i="7" s="1"/>
  <c r="H28" i="2"/>
  <c r="K30" i="7" s="1"/>
  <c r="H29" i="2"/>
  <c r="K31" i="7" s="1"/>
  <c r="H30" i="2"/>
  <c r="K32" i="7" s="1"/>
  <c r="H31" i="2"/>
  <c r="K33" i="7" s="1"/>
  <c r="H25" i="2"/>
  <c r="K27" i="7" s="1"/>
  <c r="I11" i="2"/>
  <c r="L14" i="7" s="1"/>
  <c r="I12" i="2"/>
  <c r="L15" i="7" s="1"/>
  <c r="I13" i="2"/>
  <c r="L16" i="7" s="1"/>
  <c r="I14" i="2"/>
  <c r="L17" i="7" s="1"/>
  <c r="I15" i="2"/>
  <c r="L18" i="7" s="1"/>
  <c r="I16" i="2"/>
  <c r="L19" i="7" s="1"/>
  <c r="I17" i="2"/>
  <c r="L20" i="7" s="1"/>
  <c r="I18" i="2"/>
  <c r="L21" i="7" s="1"/>
  <c r="I19" i="2"/>
  <c r="L22" i="7" s="1"/>
  <c r="I20" i="2"/>
  <c r="L23" i="7" s="1"/>
  <c r="I21" i="2"/>
  <c r="L24" i="7" s="1"/>
  <c r="I10" i="2"/>
  <c r="L13" i="7" s="1"/>
  <c r="D26" i="2"/>
  <c r="I28" i="7" s="1"/>
  <c r="D27" i="2"/>
  <c r="I29" i="7" s="1"/>
  <c r="D28" i="2"/>
  <c r="I30" i="7" s="1"/>
  <c r="D29" i="2"/>
  <c r="I31" i="7" s="1"/>
  <c r="D30" i="2"/>
  <c r="I32" i="7" s="1"/>
  <c r="D31" i="2"/>
  <c r="I33" i="7" s="1"/>
  <c r="D25" i="2"/>
  <c r="I27" i="7" s="1"/>
  <c r="C26" i="2"/>
  <c r="C27" i="2"/>
  <c r="C28" i="2"/>
  <c r="C29" i="2"/>
  <c r="C30" i="2"/>
  <c r="C31" i="2"/>
  <c r="C25" i="2"/>
  <c r="F6" i="2"/>
  <c r="E6" i="2"/>
  <c r="C6" i="2"/>
  <c r="F5" i="2"/>
  <c r="D5" i="2"/>
  <c r="C5" i="2"/>
  <c r="D11" i="2"/>
  <c r="D12" i="2"/>
  <c r="D13" i="2"/>
  <c r="D14" i="2"/>
  <c r="D15" i="2"/>
  <c r="D16" i="2"/>
  <c r="D17" i="2"/>
  <c r="D18" i="2"/>
  <c r="D19" i="2"/>
  <c r="D20" i="2"/>
  <c r="D21" i="2"/>
  <c r="C11" i="2"/>
  <c r="H14" i="7" s="1"/>
  <c r="C12" i="2"/>
  <c r="H15" i="7" s="1"/>
  <c r="C13" i="2"/>
  <c r="H16" i="7" s="1"/>
  <c r="C14" i="2"/>
  <c r="H17" i="7" s="1"/>
  <c r="C15" i="2"/>
  <c r="H18" i="7" s="1"/>
  <c r="C16" i="2"/>
  <c r="H19" i="7" s="1"/>
  <c r="C17" i="2"/>
  <c r="H20" i="7" s="1"/>
  <c r="C18" i="2"/>
  <c r="H21" i="7" s="1"/>
  <c r="C19" i="2"/>
  <c r="H22" i="7" s="1"/>
  <c r="C20" i="2"/>
  <c r="H23" i="7" s="1"/>
  <c r="C21" i="2"/>
  <c r="H24" i="7" s="1"/>
  <c r="C10" i="2"/>
  <c r="H13" i="7" s="1"/>
  <c r="D10" i="2"/>
  <c r="H11" i="2"/>
  <c r="K14" i="7" s="1"/>
  <c r="H12" i="2"/>
  <c r="K15" i="7" s="1"/>
  <c r="H13" i="2"/>
  <c r="K16" i="7" s="1"/>
  <c r="H14" i="2"/>
  <c r="K17" i="7" s="1"/>
  <c r="H15" i="2"/>
  <c r="K18" i="7" s="1"/>
  <c r="H16" i="2"/>
  <c r="K19" i="7" s="1"/>
  <c r="H17" i="2"/>
  <c r="K20" i="7" s="1"/>
  <c r="H18" i="2"/>
  <c r="K21" i="7" s="1"/>
  <c r="H19" i="2"/>
  <c r="K22" i="7" s="1"/>
  <c r="H20" i="2"/>
  <c r="K23" i="7" s="1"/>
  <c r="H10" i="2"/>
  <c r="K13" i="7" s="1"/>
  <c r="F4" i="2"/>
  <c r="E4" i="2"/>
  <c r="D4" i="2"/>
  <c r="G50" i="2" l="1"/>
  <c r="J51" i="7" s="1"/>
  <c r="H48" i="7"/>
  <c r="G47" i="2"/>
  <c r="J48" i="7" s="1"/>
  <c r="H64" i="7"/>
  <c r="G63" i="2"/>
  <c r="J64" i="7" s="1"/>
  <c r="H62" i="7"/>
  <c r="G61" i="2"/>
  <c r="J62" i="7" s="1"/>
  <c r="H60" i="7"/>
  <c r="G59" i="2"/>
  <c r="J60" i="7" s="1"/>
  <c r="H58" i="7"/>
  <c r="G57" i="2"/>
  <c r="J58" i="7" s="1"/>
  <c r="H56" i="7"/>
  <c r="G55" i="2"/>
  <c r="J56" i="7" s="1"/>
  <c r="H54" i="7"/>
  <c r="G53" i="2"/>
  <c r="J54" i="7" s="1"/>
  <c r="H52" i="7"/>
  <c r="G51" i="2"/>
  <c r="J52" i="7" s="1"/>
  <c r="H50" i="7"/>
  <c r="G49" i="2"/>
  <c r="J50" i="7" s="1"/>
  <c r="H46" i="7"/>
  <c r="G45" i="2"/>
  <c r="J46" i="7" s="1"/>
  <c r="H44" i="7"/>
  <c r="G43" i="2"/>
  <c r="J44" i="7" s="1"/>
  <c r="H42" i="7"/>
  <c r="G41" i="2"/>
  <c r="J42" i="7" s="1"/>
  <c r="H40" i="7"/>
  <c r="G39" i="2"/>
  <c r="J40" i="7" s="1"/>
  <c r="H37" i="7"/>
  <c r="G36" i="2"/>
  <c r="J37" i="7" s="1"/>
  <c r="H36" i="7"/>
  <c r="G35" i="2"/>
  <c r="J36" i="7" s="1"/>
  <c r="H33" i="7"/>
  <c r="G31" i="2"/>
  <c r="J33" i="7" s="1"/>
  <c r="H28" i="7"/>
  <c r="G26" i="2"/>
  <c r="J28" i="7" s="1"/>
  <c r="H27" i="7"/>
  <c r="G25" i="2"/>
  <c r="J27" i="7" s="1"/>
  <c r="H31" i="7"/>
  <c r="G29" i="2"/>
  <c r="J31" i="7" s="1"/>
  <c r="H29" i="7"/>
  <c r="G27" i="2"/>
  <c r="J29" i="7" s="1"/>
  <c r="G60" i="2"/>
  <c r="J61" i="7" s="1"/>
  <c r="G58" i="2"/>
  <c r="J59" i="7" s="1"/>
  <c r="G52" i="2"/>
  <c r="J53" i="7" s="1"/>
  <c r="H65" i="7"/>
  <c r="G64" i="2"/>
  <c r="J65" i="7" s="1"/>
  <c r="H63" i="7"/>
  <c r="G62" i="2"/>
  <c r="J63" i="7" s="1"/>
  <c r="H57" i="7"/>
  <c r="G56" i="2"/>
  <c r="J57" i="7" s="1"/>
  <c r="H55" i="7"/>
  <c r="G54" i="2"/>
  <c r="J55" i="7" s="1"/>
  <c r="H49" i="7"/>
  <c r="G48" i="2"/>
  <c r="J49" i="7" s="1"/>
  <c r="H47" i="7"/>
  <c r="G46" i="2"/>
  <c r="J47" i="7" s="1"/>
  <c r="H45" i="7"/>
  <c r="G44" i="2"/>
  <c r="J45" i="7" s="1"/>
  <c r="H43" i="7"/>
  <c r="G42" i="2"/>
  <c r="J43" i="7" s="1"/>
  <c r="H41" i="7"/>
  <c r="G40" i="2"/>
  <c r="J41" i="7" s="1"/>
  <c r="H39" i="7"/>
  <c r="G38" i="2"/>
  <c r="J39" i="7" s="1"/>
  <c r="H32" i="7"/>
  <c r="G30" i="2"/>
  <c r="J32" i="7" s="1"/>
  <c r="H30" i="7"/>
  <c r="G28" i="2"/>
  <c r="J30" i="7" s="1"/>
  <c r="I22" i="7"/>
  <c r="G19" i="2"/>
  <c r="J22" i="7" s="1"/>
  <c r="I14" i="7"/>
  <c r="G11" i="2"/>
  <c r="J14" i="7" s="1"/>
  <c r="I23" i="7"/>
  <c r="G20" i="2"/>
  <c r="J23" i="7" s="1"/>
  <c r="I20" i="7"/>
  <c r="G17" i="2"/>
  <c r="J20" i="7" s="1"/>
  <c r="I19" i="7"/>
  <c r="G16" i="2"/>
  <c r="J19" i="7" s="1"/>
  <c r="I15" i="7"/>
  <c r="G12" i="2"/>
  <c r="J15" i="7" s="1"/>
  <c r="I21" i="7"/>
  <c r="G18" i="2"/>
  <c r="J21" i="7" s="1"/>
  <c r="I18" i="7"/>
  <c r="G15" i="2"/>
  <c r="J18" i="7" s="1"/>
  <c r="I17" i="7"/>
  <c r="G14" i="2"/>
  <c r="J17" i="7" s="1"/>
  <c r="I13" i="7"/>
  <c r="G10" i="2"/>
  <c r="J13" i="7" s="1"/>
  <c r="I24" i="7"/>
  <c r="G21" i="2"/>
  <c r="J24" i="7" s="1"/>
  <c r="I16" i="7"/>
  <c r="G13" i="2"/>
  <c r="J16" i="7" s="1"/>
  <c r="H38" i="7"/>
  <c r="G37" i="2"/>
  <c r="J38" i="7" s="1"/>
  <c r="I38" i="7"/>
  <c r="E60" i="2"/>
  <c r="H61" i="7"/>
  <c r="E58" i="2"/>
  <c r="H59" i="7"/>
  <c r="E50" i="2"/>
  <c r="H51" i="7"/>
  <c r="E52" i="2"/>
  <c r="H53" i="7"/>
  <c r="I7" i="7"/>
  <c r="K7" i="7"/>
  <c r="E62" i="2"/>
  <c r="E54" i="2"/>
  <c r="E59" i="2"/>
  <c r="E51" i="2"/>
  <c r="E64" i="2"/>
  <c r="E56" i="2"/>
  <c r="E57" i="2"/>
  <c r="E63" i="2"/>
  <c r="E49" i="2"/>
  <c r="E55" i="2"/>
  <c r="E61" i="2"/>
  <c r="E53" i="2"/>
  <c r="E28" i="2"/>
  <c r="F30" i="7" s="1"/>
  <c r="E43" i="2"/>
  <c r="E48" i="2"/>
  <c r="E47" i="2"/>
  <c r="E46" i="2"/>
  <c r="E45" i="2"/>
  <c r="E44" i="2"/>
  <c r="E42" i="2"/>
  <c r="E41" i="2"/>
  <c r="E40" i="2"/>
  <c r="E39" i="2"/>
  <c r="E38" i="2"/>
  <c r="E37" i="2"/>
  <c r="E36" i="2"/>
  <c r="E31" i="2"/>
  <c r="E30" i="2"/>
  <c r="E27" i="2"/>
  <c r="E35" i="2"/>
  <c r="E25" i="2"/>
  <c r="E26" i="2"/>
  <c r="E29" i="2"/>
  <c r="F31" i="7" s="1"/>
  <c r="E18" i="2"/>
  <c r="E19" i="2"/>
  <c r="E21" i="2"/>
  <c r="E20" i="2"/>
  <c r="E14" i="2"/>
  <c r="F17" i="7" s="1"/>
  <c r="E16" i="2"/>
  <c r="E15" i="2"/>
  <c r="E17" i="2"/>
  <c r="E13" i="2"/>
  <c r="E12" i="2"/>
  <c r="E11" i="2"/>
  <c r="F14" i="7" s="1"/>
  <c r="E10" i="2"/>
  <c r="F13" i="7" l="1"/>
  <c r="F10" i="2"/>
  <c r="F29" i="7"/>
  <c r="F27" i="2"/>
  <c r="G29" i="7" s="1"/>
  <c r="F16" i="7"/>
  <c r="F13" i="2"/>
  <c r="G16" i="7" s="1"/>
  <c r="F54" i="2"/>
  <c r="G55" i="7" s="1"/>
  <c r="F55" i="7"/>
  <c r="F50" i="2"/>
  <c r="G51" i="7" s="1"/>
  <c r="F51" i="7"/>
  <c r="F63" i="2"/>
  <c r="G64" i="7" s="1"/>
  <c r="F64" i="7"/>
  <c r="F64" i="2"/>
  <c r="G65" i="7" s="1"/>
  <c r="F65" i="7"/>
  <c r="F57" i="2"/>
  <c r="G58" i="7" s="1"/>
  <c r="F58" i="7"/>
  <c r="F58" i="2"/>
  <c r="G59" i="7" s="1"/>
  <c r="F59" i="7"/>
  <c r="F55" i="2"/>
  <c r="G56" i="7" s="1"/>
  <c r="F56" i="7"/>
  <c r="F56" i="2"/>
  <c r="G57" i="7" s="1"/>
  <c r="F57" i="7"/>
  <c r="F62" i="2"/>
  <c r="G63" i="7" s="1"/>
  <c r="F63" i="7"/>
  <c r="F53" i="2"/>
  <c r="G54" i="7" s="1"/>
  <c r="F54" i="7"/>
  <c r="F51" i="2"/>
  <c r="G52" i="7" s="1"/>
  <c r="F52" i="7"/>
  <c r="F61" i="2"/>
  <c r="G62" i="7" s="1"/>
  <c r="F62" i="7"/>
  <c r="F59" i="2"/>
  <c r="G60" i="7" s="1"/>
  <c r="F60" i="7"/>
  <c r="F60" i="2"/>
  <c r="G61" i="7" s="1"/>
  <c r="F61" i="7"/>
  <c r="F52" i="2"/>
  <c r="G53" i="7" s="1"/>
  <c r="F53" i="7"/>
  <c r="F49" i="2"/>
  <c r="G50" i="7" s="1"/>
  <c r="F50" i="7"/>
  <c r="F30" i="2"/>
  <c r="G32" i="7" s="1"/>
  <c r="F32" i="7"/>
  <c r="F31" i="2"/>
  <c r="G33" i="7" s="1"/>
  <c r="F33" i="7"/>
  <c r="F26" i="2"/>
  <c r="G28" i="7" s="1"/>
  <c r="F28" i="7"/>
  <c r="F15" i="2"/>
  <c r="F18" i="7"/>
  <c r="F12" i="2"/>
  <c r="G15" i="7" s="1"/>
  <c r="F15" i="7"/>
  <c r="F16" i="2"/>
  <c r="G19" i="7" s="1"/>
  <c r="F19" i="7"/>
  <c r="F20" i="2"/>
  <c r="G23" i="7" s="1"/>
  <c r="F23" i="7"/>
  <c r="F21" i="2"/>
  <c r="G24" i="7" s="1"/>
  <c r="F24" i="7"/>
  <c r="F19" i="2"/>
  <c r="G22" i="7" s="1"/>
  <c r="F22" i="7"/>
  <c r="F17" i="2"/>
  <c r="G20" i="7" s="1"/>
  <c r="F20" i="7"/>
  <c r="F18" i="2"/>
  <c r="G21" i="7" s="1"/>
  <c r="F21" i="7"/>
  <c r="F47" i="2"/>
  <c r="G48" i="7" s="1"/>
  <c r="F48" i="7"/>
  <c r="F48" i="2"/>
  <c r="G49" i="7" s="1"/>
  <c r="F49" i="7"/>
  <c r="F42" i="2"/>
  <c r="G43" i="7" s="1"/>
  <c r="F43" i="7"/>
  <c r="F43" i="2"/>
  <c r="G44" i="7" s="1"/>
  <c r="F44" i="7"/>
  <c r="F36" i="2"/>
  <c r="G37" i="7" s="1"/>
  <c r="F37" i="7"/>
  <c r="F38" i="2"/>
  <c r="G39" i="7" s="1"/>
  <c r="F39" i="7"/>
  <c r="F40" i="2"/>
  <c r="G41" i="7" s="1"/>
  <c r="F41" i="7"/>
  <c r="F37" i="2"/>
  <c r="F38" i="7"/>
  <c r="F41" i="2"/>
  <c r="G42" i="7" s="1"/>
  <c r="F42" i="7"/>
  <c r="F46" i="2"/>
  <c r="G47" i="7" s="1"/>
  <c r="F47" i="7"/>
  <c r="F39" i="2"/>
  <c r="G40" i="7" s="1"/>
  <c r="F40" i="7"/>
  <c r="F44" i="2"/>
  <c r="G45" i="7" s="1"/>
  <c r="F45" i="7"/>
  <c r="F45" i="2"/>
  <c r="G46" i="7" s="1"/>
  <c r="F46" i="7"/>
  <c r="F35" i="2"/>
  <c r="G36" i="7" s="1"/>
  <c r="F36" i="7"/>
  <c r="F25" i="2"/>
  <c r="F27" i="7"/>
  <c r="G38" i="7" l="1"/>
  <c r="F8" i="2" a="1"/>
  <c r="F8" i="2" s="1"/>
  <c r="B9" i="7" s="1"/>
  <c r="F23" i="2" a="1"/>
  <c r="F23" i="2" s="1"/>
  <c r="G18" i="7"/>
  <c r="G27" i="7"/>
  <c r="G13" i="7"/>
  <c r="F33" i="2" a="1"/>
  <c r="F33" i="2" s="1"/>
  <c r="C7" i="7" l="1"/>
  <c r="C8" i="7"/>
  <c r="C6"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Samuel</author>
  </authors>
  <commentList>
    <comment ref="B10" authorId="0" shapeId="0" xr:uid="{C6CBE009-DB82-4B19-83E7-E96A29BF266C}">
      <text>
        <r>
          <rPr>
            <sz val="8"/>
            <color indexed="81"/>
            <rFont val="Verdana"/>
            <family val="2"/>
          </rPr>
          <t xml:space="preserve">
</t>
        </r>
        <r>
          <rPr>
            <sz val="10"/>
            <color indexed="81"/>
            <rFont val="Aptos Narrow"/>
            <family val="2"/>
            <scheme val="minor"/>
          </rPr>
          <t>The maturity rating for Leadership treats questions 1.1 and 1.2 together. A single maturity rating is given from the average score across both questions.</t>
        </r>
      </text>
    </comment>
    <comment ref="B13" authorId="0" shapeId="0" xr:uid="{9D5A7C26-9405-4FAE-B630-BCC2931DA890}">
      <text>
        <r>
          <rPr>
            <sz val="8"/>
            <color indexed="81"/>
            <rFont val="Verdana"/>
            <family val="2"/>
          </rPr>
          <t xml:space="preserve">
</t>
        </r>
        <r>
          <rPr>
            <sz val="10"/>
            <color indexed="81"/>
            <rFont val="Aptos Narrow"/>
            <family val="2"/>
            <scheme val="minor"/>
          </rPr>
          <t xml:space="preserve">The maturity rating for Leadership treats questions 1.4 and 1.5 together. A single maturity rating is given from the average score across both questions.
</t>
        </r>
      </text>
    </comment>
    <comment ref="B27" authorId="0" shapeId="0" xr:uid="{1CA09775-42E2-494D-B3E5-087064B3FF1D}">
      <text>
        <r>
          <rPr>
            <sz val="10"/>
            <color indexed="81"/>
            <rFont val="Aptos Narrow"/>
            <family val="2"/>
            <scheme val="minor"/>
          </rPr>
          <t xml:space="preserve">
The maturity rating for Worker Engagement treats questions 2.3, 2.4 and 2.5 together. A single maturity rating is given for these three questions from their combined average scores.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Samuel</author>
  </authors>
  <commentList>
    <comment ref="E9" authorId="0" shapeId="0" xr:uid="{7A37E058-9516-42AB-BCBC-5DEFA7329EC6}">
      <text>
        <r>
          <rPr>
            <sz val="9"/>
            <color indexed="81"/>
            <rFont val="Tahoma"/>
            <family val="2"/>
          </rPr>
          <t xml:space="preserve">
</t>
        </r>
        <r>
          <rPr>
            <sz val="10"/>
            <color indexed="81"/>
            <rFont val="Aptos Narrow"/>
            <family val="2"/>
            <scheme val="minor"/>
          </rPr>
          <t>At this link, click on 'SafePlus developing, performing and leading maturity snapshot ratings', near the foot of the page.</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<sst xmlns="http://schemas.openxmlformats.org/spreadsheetml/2006/main" count="758" uniqueCount="386">
  <si>
    <t>Ref</t>
  </si>
  <si>
    <t>Question</t>
  </si>
  <si>
    <t>Our leaders consider potential impacts on both health and safety when making decisions</t>
  </si>
  <si>
    <t>We have an effective process for workers to be involved in checking how well we manage risk and wider health and safety</t>
  </si>
  <si>
    <t>The business ensures workers get the resources they need to be competent and work safely</t>
  </si>
  <si>
    <t>Because of the way our leaders lead, workers are not worried about raising concerns or having honest conversations about health and safety</t>
  </si>
  <si>
    <t>The way our leaders lead shows that our organisation is committed to health and safety</t>
  </si>
  <si>
    <t>If workers are physically or mentally unwell they are supported, such as by being given alternative/restricted duties</t>
  </si>
  <si>
    <t>We have an active process for improving health and safety</t>
  </si>
  <si>
    <t>We make sure that contractors are competent and have what they need to work safely</t>
  </si>
  <si>
    <t>Our managers talk with workers about health and safety in a way that is easy to understand</t>
  </si>
  <si>
    <t>Workers are actively involved in deciding how health and safety risks will be dealt with</t>
  </si>
  <si>
    <t>Workers are encouraged to act if they're in danger or someone else is</t>
  </si>
  <si>
    <t>Workers’ opinions and ideas on health and safety are listened to</t>
  </si>
  <si>
    <t>We have an agreed process for workers to have their say about health and safety</t>
  </si>
  <si>
    <t>We have good processes for sorting out health and safety disagreements or concerns</t>
  </si>
  <si>
    <t>Enough time and support are available so workers can get involved in health and safety</t>
  </si>
  <si>
    <t>Workers always speak up and report health and safety risks and incidents</t>
  </si>
  <si>
    <t>We assess the level of each of our identified health and safety risks</t>
  </si>
  <si>
    <t>We have taken action (control measures) to reduce risks that could cause serious harm</t>
  </si>
  <si>
    <t>We regularly check that the actions we take (control measures) to reduce risk are still keeping people healthy and safe</t>
  </si>
  <si>
    <t>We investigate health and safety incidents and make changes, to reduce the risk of them happening again</t>
  </si>
  <si>
    <t>Leadership</t>
  </si>
  <si>
    <t>Worker Engagement</t>
  </si>
  <si>
    <t>Risk Management</t>
  </si>
  <si>
    <t>Maturity</t>
  </si>
  <si>
    <t>Opt.</t>
  </si>
  <si>
    <t>E#1</t>
  </si>
  <si>
    <t>E#2</t>
  </si>
  <si>
    <t>E#3</t>
  </si>
  <si>
    <t>E#4</t>
  </si>
  <si>
    <t>E#5</t>
  </si>
  <si>
    <t>E#6</t>
  </si>
  <si>
    <t>E#7</t>
  </si>
  <si>
    <t>E#8</t>
  </si>
  <si>
    <t>E#9</t>
  </si>
  <si>
    <t>E#10</t>
  </si>
  <si>
    <t>E#11</t>
  </si>
  <si>
    <t>E#12</t>
  </si>
  <si>
    <t>E#13</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</si>
  <si>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</si>
  <si>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</si>
  <si>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</si>
  <si>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</si>
  <si>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</si>
  <si>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</si>
  <si>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</si>
  <si>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</si>
  <si>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</si>
  <si>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</si>
  <si>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</si>
  <si>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</si>
  <si>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</si>
  <si>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</si>
  <si>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</si>
  <si>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</si>
  <si>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</si>
  <si>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</si>
  <si>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</si>
  <si>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</si>
  <si>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</si>
  <si>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</si>
  <si>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</si>
  <si>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</si>
  <si>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</si>
  <si>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</si>
  <si>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</si>
  <si>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</si>
  <si>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</si>
  <si>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E#43</t>
  </si>
  <si>
    <t>E#44</t>
  </si>
  <si>
    <t>E#45</t>
  </si>
  <si>
    <t>E#46</t>
  </si>
  <si>
    <t>E#47</t>
  </si>
  <si>
    <t>E#48</t>
  </si>
  <si>
    <t>E#49</t>
  </si>
  <si>
    <t>E#50</t>
  </si>
  <si>
    <t>SM#1</t>
  </si>
  <si>
    <t>SM#2</t>
  </si>
  <si>
    <t>SM#3</t>
  </si>
  <si>
    <t>SM#4</t>
  </si>
  <si>
    <t>SM#5</t>
  </si>
  <si>
    <t>SM#6</t>
  </si>
  <si>
    <t>SM#7</t>
  </si>
  <si>
    <t>SM#8</t>
  </si>
  <si>
    <t>SM#9</t>
  </si>
  <si>
    <t>SM#10</t>
  </si>
  <si>
    <t>SM#11</t>
  </si>
  <si>
    <t>SM#12</t>
  </si>
  <si>
    <t>SM#13</t>
  </si>
  <si>
    <t>SM#14</t>
  </si>
  <si>
    <t>SM#15</t>
  </si>
  <si>
    <t>SM#16</t>
  </si>
  <si>
    <t>SM#17</t>
  </si>
  <si>
    <t>SM#18</t>
  </si>
  <si>
    <t>SM#19</t>
  </si>
  <si>
    <t>SM#20</t>
  </si>
  <si>
    <t>SM#21</t>
  </si>
  <si>
    <t>SM#22</t>
  </si>
  <si>
    <t>SM#23</t>
  </si>
  <si>
    <t>SM#24</t>
  </si>
  <si>
    <t>SM#25</t>
  </si>
  <si>
    <t>SM#26</t>
  </si>
  <si>
    <t>SM#27</t>
  </si>
  <si>
    <t>SM#28</t>
  </si>
  <si>
    <t>SM#29</t>
  </si>
  <si>
    <t>SM#30</t>
  </si>
  <si>
    <t>SM#31</t>
  </si>
  <si>
    <t>SM#32</t>
  </si>
  <si>
    <t>SM#33</t>
  </si>
  <si>
    <t>SM#34</t>
  </si>
  <si>
    <t>SM#35</t>
  </si>
  <si>
    <t>SM#36</t>
  </si>
  <si>
    <t>SM#37</t>
  </si>
  <si>
    <t>SM#38</t>
  </si>
  <si>
    <t>SM#39</t>
  </si>
  <si>
    <t>SM#40</t>
  </si>
  <si>
    <t>SM#41</t>
  </si>
  <si>
    <t>SM#42</t>
  </si>
  <si>
    <t>SM#43</t>
  </si>
  <si>
    <t>SM#44</t>
  </si>
  <si>
    <t>SM#45</t>
  </si>
  <si>
    <t>SM#46</t>
  </si>
  <si>
    <t>SM#47</t>
  </si>
  <si>
    <t>SM#48</t>
  </si>
  <si>
    <t>SM#49</t>
  </si>
  <si>
    <t>SM#50</t>
  </si>
  <si>
    <r>
      <t xml:space="preserve">We identify the risks to worker </t>
    </r>
    <r>
      <rPr>
        <b/>
        <sz val="10"/>
        <color theme="1"/>
        <rFont val="Verdana"/>
        <family val="2"/>
      </rPr>
      <t>safety</t>
    </r>
  </si>
  <si>
    <t>Employee Question Count</t>
  </si>
  <si>
    <t>SafePlus Element</t>
  </si>
  <si>
    <t>N/A Employees</t>
  </si>
  <si>
    <t>Leaders consider impacts on health and safety when making decisions</t>
  </si>
  <si>
    <t>Leaders ensure workers get the resources they need to be competent and work safely</t>
  </si>
  <si>
    <t>Managers talk with workers about health and safety in a way workers understand</t>
  </si>
  <si>
    <t>We regularly check that actions we take to reduce risk are still effective</t>
  </si>
  <si>
    <t>We investigate incidents and make changes to avoid them reoccuring</t>
  </si>
  <si>
    <t>[Enter your business name and assessment date here]</t>
  </si>
  <si>
    <r>
      <t>SafePlus self-assessment –</t>
    </r>
    <r>
      <rPr>
        <b/>
        <sz val="12"/>
        <color theme="1"/>
        <rFont val="Verdana"/>
        <family val="2"/>
      </rPr>
      <t xml:space="preserve"> health and safety performance snapshot</t>
    </r>
    <r>
      <rPr>
        <sz val="12"/>
        <color theme="1"/>
        <rFont val="Verdana"/>
        <family val="2"/>
      </rPr>
      <t xml:space="preserve"> </t>
    </r>
  </si>
  <si>
    <t>Leading</t>
  </si>
  <si>
    <t>Performing</t>
  </si>
  <si>
    <t>Developing</t>
  </si>
  <si>
    <t>Senior Manager   participation count</t>
  </si>
  <si>
    <t>Employees (other) participation count</t>
  </si>
  <si>
    <t>Overall mean score</t>
  </si>
  <si>
    <t>Employee mean score</t>
  </si>
  <si>
    <t>Employee N/A count</t>
  </si>
  <si>
    <t>Snr. Manager mean score</t>
  </si>
  <si>
    <t>Employee Count</t>
  </si>
  <si>
    <r>
      <t xml:space="preserve">We have a clear strategy to deal with </t>
    </r>
    <r>
      <rPr>
        <b/>
        <sz val="9"/>
        <color theme="1"/>
        <rFont val="Verdana"/>
        <family val="2"/>
      </rPr>
      <t>safety</t>
    </r>
    <r>
      <rPr>
        <sz val="9"/>
        <color theme="1"/>
        <rFont val="Verdana"/>
        <family val="2"/>
      </rPr>
      <t xml:space="preserve"> risks</t>
    </r>
  </si>
  <si>
    <r>
      <t xml:space="preserve">We have a clear strategy to deal with </t>
    </r>
    <r>
      <rPr>
        <b/>
        <sz val="9"/>
        <color theme="1"/>
        <rFont val="Verdana"/>
        <family val="2"/>
      </rPr>
      <t>health</t>
    </r>
    <r>
      <rPr>
        <sz val="9"/>
        <color theme="1"/>
        <rFont val="Verdana"/>
        <family val="2"/>
      </rPr>
      <t xml:space="preserve"> risks</t>
    </r>
  </si>
  <si>
    <r>
      <t xml:space="preserve">Leaders make enough resources available to ensure worker </t>
    </r>
    <r>
      <rPr>
        <b/>
        <sz val="9"/>
        <color theme="1"/>
        <rFont val="Verdana"/>
        <family val="2"/>
      </rPr>
      <t>safety</t>
    </r>
  </si>
  <si>
    <r>
      <t xml:space="preserve">Leaders make enough resources available to ensure worker </t>
    </r>
    <r>
      <rPr>
        <b/>
        <sz val="9"/>
        <color theme="1"/>
        <rFont val="Verdana"/>
        <family val="2"/>
      </rPr>
      <t>health</t>
    </r>
  </si>
  <si>
    <r>
      <t xml:space="preserve">We have a plan for </t>
    </r>
    <r>
      <rPr>
        <b/>
        <sz val="9"/>
        <color theme="1"/>
        <rFont val="Verdana"/>
        <family val="2"/>
      </rPr>
      <t>emergencies</t>
    </r>
    <r>
      <rPr>
        <sz val="9"/>
        <color theme="1"/>
        <rFont val="Verdana"/>
        <family val="2"/>
      </rPr>
      <t>. Everyone knows what to do if one happens</t>
    </r>
  </si>
  <si>
    <r>
      <rPr>
        <b/>
        <sz val="9"/>
        <color theme="1"/>
        <rFont val="Verdana"/>
        <family val="2"/>
      </rPr>
      <t>Manual handling</t>
    </r>
    <r>
      <rPr>
        <sz val="9"/>
        <color theme="1"/>
        <rFont val="Verdana"/>
        <family val="2"/>
      </rPr>
      <t xml:space="preserve"> – risks are managed the best they reasonably can be</t>
    </r>
  </si>
  <si>
    <r>
      <rPr>
        <b/>
        <sz val="9"/>
        <color theme="1"/>
        <rFont val="Verdana"/>
        <family val="2"/>
      </rPr>
      <t>Slips, trips, and falls</t>
    </r>
    <r>
      <rPr>
        <sz val="9"/>
        <color theme="1"/>
        <rFont val="Verdana"/>
        <family val="2"/>
      </rPr>
      <t xml:space="preserve"> – risks are managed the best they reasonably can be</t>
    </r>
  </si>
  <si>
    <r>
      <rPr>
        <b/>
        <sz val="9"/>
        <color theme="1"/>
        <rFont val="Verdana"/>
        <family val="2"/>
      </rPr>
      <t>Bullying</t>
    </r>
    <r>
      <rPr>
        <sz val="9"/>
        <color theme="1"/>
        <rFont val="Verdana"/>
        <family val="2"/>
      </rPr>
      <t xml:space="preserve"> – risks are managed the best they reasonably can be</t>
    </r>
  </si>
  <si>
    <r>
      <rPr>
        <b/>
        <sz val="9"/>
        <color theme="1"/>
        <rFont val="Verdana"/>
        <family val="2"/>
      </rPr>
      <t>Fatigue</t>
    </r>
    <r>
      <rPr>
        <sz val="9"/>
        <color theme="1"/>
        <rFont val="Verdana"/>
        <family val="2"/>
      </rPr>
      <t xml:space="preserve"> – risks due to work are managed the best they reasonably can be</t>
    </r>
  </si>
  <si>
    <r>
      <rPr>
        <b/>
        <sz val="9"/>
        <color theme="1"/>
        <rFont val="Verdana"/>
        <family val="2"/>
      </rPr>
      <t>Work-related stress</t>
    </r>
    <r>
      <rPr>
        <sz val="9"/>
        <color theme="1"/>
        <rFont val="Verdana"/>
        <family val="2"/>
      </rPr>
      <t xml:space="preserve"> – risks are managed the best they reasonably can be</t>
    </r>
  </si>
  <si>
    <r>
      <rPr>
        <b/>
        <sz val="9"/>
        <color theme="1"/>
        <rFont val="Verdana"/>
        <family val="2"/>
      </rPr>
      <t>Sexual harassment</t>
    </r>
    <r>
      <rPr>
        <sz val="9"/>
        <color theme="1"/>
        <rFont val="Verdana"/>
        <family val="2"/>
      </rPr>
      <t xml:space="preserve"> – risks are managed the best they reasonably can be</t>
    </r>
  </si>
  <si>
    <t>Snr. Manager N/A count</t>
  </si>
  <si>
    <t>Table key</t>
  </si>
  <si>
    <t>– 5 lowest overall mean scores
– 3 largest opinion gap scores</t>
  </si>
  <si>
    <t>– 3 highest overall mean scores</t>
  </si>
  <si>
    <t>Opinion gap</t>
  </si>
  <si>
    <r>
      <t xml:space="preserve">See the </t>
    </r>
    <r>
      <rPr>
        <b/>
        <sz val="10"/>
        <color theme="1"/>
        <rFont val="Verdana"/>
        <family val="2"/>
      </rPr>
      <t xml:space="preserve">'How to use' </t>
    </r>
    <r>
      <rPr>
        <sz val="10"/>
        <color theme="1"/>
        <rFont val="Verdana"/>
        <family val="2"/>
      </rPr>
      <t>tab (bottom-left of this worksheet) for guidance on entering your data.</t>
    </r>
  </si>
  <si>
    <t>Snr. Manager Count</t>
  </si>
  <si>
    <t>Snr. Manager Question Count</t>
  </si>
  <si>
    <t>N/A Snr. Managers</t>
  </si>
  <si>
    <t>My organisation considers both health and safety before making changes that affect me</t>
  </si>
  <si>
    <t>I'm involved in checking how successfully the organisation manages risk and wider health and safety</t>
  </si>
  <si>
    <t>I'm given the resources I need to be competent and work safely</t>
  </si>
  <si>
    <t>I'm not worried about raising health and safety concerns or having honest conversations about health and safety</t>
  </si>
  <si>
    <t>My organisation's actions show it's committed to health and safety</t>
  </si>
  <si>
    <t>If I'm physically or mentally unwell, I'll be given alternative/restricted duties</t>
  </si>
  <si>
    <t>My organisatiopn is always looking for ways to improve my health and safety</t>
  </si>
  <si>
    <t>The contractors I work with are competent and have what they need to work safely</t>
  </si>
  <si>
    <t>I think about impacts on both health and safety when I make decisions</t>
  </si>
  <si>
    <t xml:space="preserve">We have a process – which I confirm happens – for workers and their representatives to be involved in checking how successfully we manage risk and wider health and safety </t>
  </si>
  <si>
    <t>I make sure resources are available so workers are competent and have what they need to work safely</t>
  </si>
  <si>
    <t>Because of the decisions I make and the actions I take, workers are not worried about having honest conversations about health and safety or raising health and concerns with me</t>
  </si>
  <si>
    <t>The decisions I make and the actions I take prove I'm committed to health and safety</t>
  </si>
  <si>
    <t>I make sure time and resources are available so workers who are physically or mentally unwell can carry out alternative/restricted duties</t>
  </si>
  <si>
    <t>My organisation talks to me about health and safety in a way I can understand</t>
  </si>
  <si>
    <t>I'm involved in deciding how health and safety risks will be dealt with</t>
  </si>
  <si>
    <t>If I'm in danger or someone else is, I have the authority to take steps</t>
  </si>
  <si>
    <t>My organisation listens to my ideas and feedback on health and safety</t>
  </si>
  <si>
    <t>I can get involved and have my say about health and safety</t>
  </si>
  <si>
    <t>My organisation is good at sorting out health and safety disagreements or concerns</t>
  </si>
  <si>
    <t>I have the time, support and training to be involved in health and safety</t>
  </si>
  <si>
    <t>I talk with workers about health and safety in a way they can understand</t>
  </si>
  <si>
    <t>We involve workers and their representatives in deciding how health and safety risks will be dealt with</t>
  </si>
  <si>
    <t>We receive and consider workers’ feedback and ideas on health and safety matters</t>
  </si>
  <si>
    <t>We have an agreed process for workers to get involved and have their say about health and safety</t>
  </si>
  <si>
    <t>I make sure we have the time, resources and processes to encourage and support workers and their representatives to be involved in health and safety</t>
  </si>
  <si>
    <r>
      <t xml:space="preserve">The organisation identifies risks to my </t>
    </r>
    <r>
      <rPr>
        <b/>
        <sz val="10"/>
        <color theme="1"/>
        <rFont val="Verdana"/>
        <family val="2"/>
      </rPr>
      <t>safety</t>
    </r>
  </si>
  <si>
    <r>
      <t xml:space="preserve">I know the organisation identifies risks to my </t>
    </r>
    <r>
      <rPr>
        <b/>
        <sz val="10"/>
        <color theme="1"/>
        <rFont val="Verdana"/>
        <family val="2"/>
      </rPr>
      <t>health</t>
    </r>
    <r>
      <rPr>
        <sz val="10"/>
        <color theme="1"/>
        <rFont val="Verdana"/>
        <family val="2"/>
      </rPr>
      <t xml:space="preserve"> in the workplace</t>
    </r>
  </si>
  <si>
    <t>I always speak up and report health and safety risks and incidents</t>
  </si>
  <si>
    <t>The organisation assesses the risks to my health and safety</t>
  </si>
  <si>
    <t>The organisation has taken action (control measures) for work that could cause me serious harm</t>
  </si>
  <si>
    <t>The organisation regularly checks that the actions it takes to reduce risk (control measures) are still keeping me healthy and safe</t>
  </si>
  <si>
    <t>My organisation investigates health and safety incidents and make changes to how I do things as a result</t>
  </si>
  <si>
    <r>
      <t xml:space="preserve">My organisation manages the risks to me from </t>
    </r>
    <r>
      <rPr>
        <b/>
        <sz val="10"/>
        <color theme="1"/>
        <rFont val="Verdana"/>
        <family val="2"/>
      </rPr>
      <t>manual handling</t>
    </r>
    <r>
      <rPr>
        <sz val="10"/>
        <color theme="1"/>
        <rFont val="Verdana"/>
        <family val="2"/>
      </rPr>
      <t xml:space="preserve"> the best it possibly can</t>
    </r>
  </si>
  <si>
    <r>
      <t xml:space="preserve">My organisation manages the risks to me from </t>
    </r>
    <r>
      <rPr>
        <b/>
        <sz val="10"/>
        <color theme="1"/>
        <rFont val="Verdana"/>
        <family val="2"/>
      </rPr>
      <t>slips, trips, and falls</t>
    </r>
    <r>
      <rPr>
        <sz val="10"/>
        <color theme="1"/>
        <rFont val="Verdana"/>
        <family val="2"/>
      </rPr>
      <t xml:space="preserve"> the best it possibly can</t>
    </r>
  </si>
  <si>
    <r>
      <t xml:space="preserve">My organisation manages the risks to me from </t>
    </r>
    <r>
      <rPr>
        <b/>
        <sz val="10"/>
        <color theme="1"/>
        <rFont val="Verdana"/>
        <family val="2"/>
      </rPr>
      <t>bullying</t>
    </r>
    <r>
      <rPr>
        <sz val="10"/>
        <color theme="1"/>
        <rFont val="Verdana"/>
        <family val="2"/>
      </rPr>
      <t xml:space="preserve"> the best it possibly can</t>
    </r>
  </si>
  <si>
    <r>
      <t xml:space="preserve">My organisation manages the risks to me from </t>
    </r>
    <r>
      <rPr>
        <b/>
        <sz val="10"/>
        <color theme="1"/>
        <rFont val="Verdana"/>
        <family val="2"/>
      </rPr>
      <t>fatigue</t>
    </r>
    <r>
      <rPr>
        <sz val="10"/>
        <color theme="1"/>
        <rFont val="Verdana"/>
        <family val="2"/>
      </rPr>
      <t xml:space="preserve"> the best it possibly can</t>
    </r>
  </si>
  <si>
    <r>
      <t xml:space="preserve">My organisation manages the risks to me from </t>
    </r>
    <r>
      <rPr>
        <b/>
        <sz val="10"/>
        <color theme="1"/>
        <rFont val="Verdana"/>
        <family val="2"/>
      </rPr>
      <t>work-related stress</t>
    </r>
    <r>
      <rPr>
        <sz val="10"/>
        <color theme="1"/>
        <rFont val="Verdana"/>
        <family val="2"/>
      </rPr>
      <t xml:space="preserve"> the best it possibly can</t>
    </r>
  </si>
  <si>
    <r>
      <t xml:space="preserve">My organisation manages the risks to me from </t>
    </r>
    <r>
      <rPr>
        <b/>
        <sz val="10"/>
        <color theme="1"/>
        <rFont val="Verdana"/>
        <family val="2"/>
      </rPr>
      <t xml:space="preserve">sexual harassment </t>
    </r>
    <r>
      <rPr>
        <sz val="10"/>
        <color theme="1"/>
        <rFont val="Verdana"/>
        <family val="2"/>
      </rPr>
      <t>the best it possibly can</t>
    </r>
  </si>
  <si>
    <r>
      <t xml:space="preserve">We identify the risks to worker </t>
    </r>
    <r>
      <rPr>
        <b/>
        <sz val="10"/>
        <color theme="1"/>
        <rFont val="Verdana"/>
        <family val="2"/>
      </rPr>
      <t>health</t>
    </r>
    <r>
      <rPr>
        <sz val="10"/>
        <color theme="1"/>
        <rFont val="Verdana"/>
        <family val="2"/>
      </rPr>
      <t xml:space="preserve"> in the workplace</t>
    </r>
  </si>
  <si>
    <t>We assess health and safety risks</t>
  </si>
  <si>
    <t>We take action (control measures) to reduce risk for work that could cause serious harm</t>
  </si>
  <si>
    <t>We regularly check that the actions we take (control measures) to reduce risk are still keeping workers and others healthy and safe</t>
  </si>
  <si>
    <t>We have procedures to investigate each health and safety incident and changes are made to reduce the chances of it happening again</t>
  </si>
  <si>
    <r>
      <t xml:space="preserve">We have an </t>
    </r>
    <r>
      <rPr>
        <b/>
        <sz val="10"/>
        <color theme="1"/>
        <rFont val="Verdana"/>
        <family val="2"/>
      </rPr>
      <t xml:space="preserve">emergency plan </t>
    </r>
    <r>
      <rPr>
        <sz val="10"/>
        <color theme="1"/>
        <rFont val="Verdana"/>
        <family val="2"/>
      </rPr>
      <t>in place that workers know</t>
    </r>
  </si>
  <si>
    <r>
      <t xml:space="preserve">We manage the risks from </t>
    </r>
    <r>
      <rPr>
        <b/>
        <sz val="10"/>
        <color theme="1"/>
        <rFont val="Verdana"/>
        <family val="2"/>
      </rPr>
      <t xml:space="preserve">manual handling </t>
    </r>
    <r>
      <rPr>
        <sz val="10"/>
        <color theme="1"/>
        <rFont val="Verdana"/>
        <family val="2"/>
      </rPr>
      <t>the best we possibly can</t>
    </r>
  </si>
  <si>
    <r>
      <t xml:space="preserve">We manage the risks from </t>
    </r>
    <r>
      <rPr>
        <b/>
        <sz val="10"/>
        <color theme="1"/>
        <rFont val="Verdana"/>
        <family val="2"/>
      </rPr>
      <t>slips, trips and falls</t>
    </r>
    <r>
      <rPr>
        <sz val="10"/>
        <color theme="1"/>
        <rFont val="Verdana"/>
        <family val="2"/>
      </rPr>
      <t xml:space="preserve"> the best we possibly can</t>
    </r>
  </si>
  <si>
    <r>
      <t>We manage the risks from</t>
    </r>
    <r>
      <rPr>
        <b/>
        <sz val="10"/>
        <color theme="1"/>
        <rFont val="Verdana"/>
        <family val="2"/>
      </rPr>
      <t xml:space="preserve"> bullying</t>
    </r>
    <r>
      <rPr>
        <sz val="10"/>
        <color theme="1"/>
        <rFont val="Verdana"/>
        <family val="2"/>
      </rPr>
      <t xml:space="preserve"> the best we possibly can</t>
    </r>
  </si>
  <si>
    <r>
      <t>We manage the risks from</t>
    </r>
    <r>
      <rPr>
        <b/>
        <sz val="10"/>
        <color theme="1"/>
        <rFont val="Verdana"/>
        <family val="2"/>
      </rPr>
      <t xml:space="preserve"> fatigue</t>
    </r>
    <r>
      <rPr>
        <sz val="10"/>
        <color theme="1"/>
        <rFont val="Verdana"/>
        <family val="2"/>
      </rPr>
      <t xml:space="preserve"> the best we possibly can</t>
    </r>
  </si>
  <si>
    <r>
      <t xml:space="preserve">I'm certain the organisation manages the risks from </t>
    </r>
    <r>
      <rPr>
        <b/>
        <sz val="10"/>
        <color theme="1"/>
        <rFont val="Verdana"/>
        <family val="2"/>
      </rPr>
      <t>work-related stress</t>
    </r>
    <r>
      <rPr>
        <sz val="10"/>
        <color theme="1"/>
        <rFont val="Verdana"/>
        <family val="2"/>
      </rPr>
      <t xml:space="preserve"> the best it possibly can</t>
    </r>
  </si>
  <si>
    <r>
      <t xml:space="preserve">We manage the risks from </t>
    </r>
    <r>
      <rPr>
        <b/>
        <sz val="10"/>
        <color theme="1"/>
        <rFont val="Verdana"/>
        <family val="2"/>
      </rPr>
      <t>sexual harassment</t>
    </r>
    <r>
      <rPr>
        <sz val="10"/>
        <color theme="1"/>
        <rFont val="Verdana"/>
        <family val="2"/>
      </rPr>
      <t xml:space="preserve"> the best we possibly can</t>
    </r>
  </si>
  <si>
    <t>I make sure resources are available to make sure that contractors are competent and have what they need to work safely</t>
  </si>
  <si>
    <t>Because of our leaders' decisions and actions, workers are not worried about raising health and safety concerns</t>
  </si>
  <si>
    <t>Workers are effectively involved in checking how well we manage health and safety risks, and how we manage wider health and safety</t>
  </si>
  <si>
    <t>Physically or mentally unwell workers are supported (e.g. being given alternative or restricted duties)</t>
  </si>
  <si>
    <t>Workers and their representatives are actively involved in deciding how health and safety risks will be dealt with</t>
  </si>
  <si>
    <t>Enough time and support are available so workers and their representatives can get involved in health and safety</t>
  </si>
  <si>
    <r>
      <t xml:space="preserve">We identify the risks to worker </t>
    </r>
    <r>
      <rPr>
        <b/>
        <sz val="9"/>
        <color theme="1"/>
        <rFont val="Verdana"/>
        <family val="2"/>
      </rPr>
      <t>safety</t>
    </r>
  </si>
  <si>
    <r>
      <t xml:space="preserve">We identify the risks to worker </t>
    </r>
    <r>
      <rPr>
        <b/>
        <sz val="9"/>
        <color theme="1"/>
        <rFont val="Verdana"/>
        <family val="2"/>
      </rPr>
      <t>health</t>
    </r>
    <r>
      <rPr>
        <sz val="9"/>
        <color theme="1"/>
        <rFont val="Verdana"/>
        <family val="2"/>
      </rPr>
      <t xml:space="preserve"> from our work</t>
    </r>
  </si>
  <si>
    <t>We have taken action to reduce risks for work that could cause serious harm</t>
  </si>
  <si>
    <t>SafePlus self-assessment result calculator – paper (manual) survey instructions</t>
  </si>
  <si>
    <r>
      <t xml:space="preserve">My organisation is prepared for </t>
    </r>
    <r>
      <rPr>
        <b/>
        <sz val="10"/>
        <color theme="1"/>
        <rFont val="Verdana"/>
        <family val="2"/>
      </rPr>
      <t xml:space="preserve">emergencies </t>
    </r>
    <r>
      <rPr>
        <sz val="10"/>
        <color theme="1"/>
        <rFont val="Verdana"/>
        <family val="2"/>
      </rPr>
      <t>and has told me what to do when one</t>
    </r>
    <r>
      <rPr>
        <b/>
        <sz val="10"/>
        <color theme="1"/>
        <rFont val="Verdana"/>
        <family val="2"/>
      </rPr>
      <t xml:space="preserve"> </t>
    </r>
    <r>
      <rPr>
        <sz val="10"/>
        <color theme="1"/>
        <rFont val="Verdana"/>
        <family val="2"/>
      </rPr>
      <t>happens</t>
    </r>
  </si>
  <si>
    <r>
      <t>We have a clear strategy in place to deal with risks to</t>
    </r>
    <r>
      <rPr>
        <b/>
        <sz val="9"/>
        <rFont val="Verdana"/>
        <family val="2"/>
      </rPr>
      <t xml:space="preserve"> safety</t>
    </r>
  </si>
  <si>
    <r>
      <t xml:space="preserve">We have a clear strategy in place to deal with risks to </t>
    </r>
    <r>
      <rPr>
        <b/>
        <sz val="9"/>
        <rFont val="Verdana"/>
        <family val="2"/>
      </rPr>
      <t>health</t>
    </r>
  </si>
  <si>
    <r>
      <t xml:space="preserve">My organisation manages the risks to me from </t>
    </r>
    <r>
      <rPr>
        <b/>
        <sz val="10"/>
        <color rgb="FF214884"/>
        <rFont val="Verdana"/>
        <family val="2"/>
      </rPr>
      <t>noise</t>
    </r>
    <r>
      <rPr>
        <sz val="10"/>
        <color rgb="FF214884"/>
        <rFont val="Verdana"/>
        <family val="2"/>
      </rPr>
      <t xml:space="preserve"> the best it possibly can</t>
    </r>
  </si>
  <si>
    <r>
      <t xml:space="preserve">My organisation manages the risks to me from </t>
    </r>
    <r>
      <rPr>
        <b/>
        <sz val="10"/>
        <color rgb="FF214884"/>
        <rFont val="Verdana"/>
        <family val="2"/>
      </rPr>
      <t>dust</t>
    </r>
    <r>
      <rPr>
        <sz val="10"/>
        <color rgb="FF214884"/>
        <rFont val="Verdana"/>
        <family val="2"/>
      </rPr>
      <t xml:space="preserve"> the best it possibly can</t>
    </r>
  </si>
  <si>
    <r>
      <t xml:space="preserve">My organisation manages the risks to me from </t>
    </r>
    <r>
      <rPr>
        <b/>
        <sz val="10"/>
        <color rgb="FF214884"/>
        <rFont val="Verdana"/>
        <family val="2"/>
      </rPr>
      <t xml:space="preserve">hazardous substances </t>
    </r>
    <r>
      <rPr>
        <sz val="10"/>
        <color rgb="FF214884"/>
        <rFont val="Verdana"/>
        <family val="2"/>
      </rPr>
      <t xml:space="preserve"> the best it possibly can</t>
    </r>
  </si>
  <si>
    <r>
      <t xml:space="preserve">My organisation manages the risks to me from </t>
    </r>
    <r>
      <rPr>
        <b/>
        <sz val="10"/>
        <color rgb="FF214884"/>
        <rFont val="Verdana"/>
        <family val="2"/>
      </rPr>
      <t>vibration</t>
    </r>
    <r>
      <rPr>
        <sz val="10"/>
        <color rgb="FF214884"/>
        <rFont val="Verdana"/>
        <family val="2"/>
      </rPr>
      <t xml:space="preserve"> the best it possibly can</t>
    </r>
  </si>
  <si>
    <r>
      <t xml:space="preserve">My organisation manages the risks to me from </t>
    </r>
    <r>
      <rPr>
        <b/>
        <sz val="10"/>
        <color rgb="FF214884"/>
        <rFont val="Verdana"/>
        <family val="2"/>
      </rPr>
      <t>violence</t>
    </r>
    <r>
      <rPr>
        <sz val="10"/>
        <color rgb="FF214884"/>
        <rFont val="Verdana"/>
        <family val="2"/>
      </rPr>
      <t xml:space="preserve"> the best it possibly can</t>
    </r>
  </si>
  <si>
    <r>
      <t xml:space="preserve">My organisation manages the risks to me from </t>
    </r>
    <r>
      <rPr>
        <b/>
        <sz val="10"/>
        <color rgb="FF214884"/>
        <rFont val="Verdana"/>
        <family val="2"/>
      </rPr>
      <t>driving</t>
    </r>
    <r>
      <rPr>
        <sz val="10"/>
        <color rgb="FF214884"/>
        <rFont val="Verdana"/>
        <family val="2"/>
      </rPr>
      <t xml:space="preserve"> the best it possibly can</t>
    </r>
  </si>
  <si>
    <r>
      <t xml:space="preserve">My organisation manages the risks to me from working with </t>
    </r>
    <r>
      <rPr>
        <b/>
        <sz val="10"/>
        <color rgb="FF214884"/>
        <rFont val="Verdana"/>
        <family val="2"/>
      </rPr>
      <t>machinery</t>
    </r>
    <r>
      <rPr>
        <sz val="10"/>
        <color rgb="FF214884"/>
        <rFont val="Verdana"/>
        <family val="2"/>
      </rPr>
      <t xml:space="preserve"> the best it possibly can</t>
    </r>
  </si>
  <si>
    <r>
      <t xml:space="preserve">My organisation manages the risks to me from </t>
    </r>
    <r>
      <rPr>
        <b/>
        <sz val="10"/>
        <color rgb="FF214884"/>
        <rFont val="Verdana"/>
        <family val="2"/>
      </rPr>
      <t>solar UV radiation</t>
    </r>
    <r>
      <rPr>
        <sz val="10"/>
        <color rgb="FF214884"/>
        <rFont val="Verdana"/>
        <family val="2"/>
      </rPr>
      <t xml:space="preserve"> the best it possibly can</t>
    </r>
  </si>
  <si>
    <r>
      <t>My organisation manages the risks to me from</t>
    </r>
    <r>
      <rPr>
        <b/>
        <sz val="10"/>
        <color rgb="FF214884"/>
        <rFont val="Verdana"/>
        <family val="2"/>
      </rPr>
      <t xml:space="preserve"> hazardous energy </t>
    </r>
    <r>
      <rPr>
        <sz val="10"/>
        <color rgb="FF214884"/>
        <rFont val="Verdana"/>
        <family val="2"/>
      </rPr>
      <t>the best it possibly can</t>
    </r>
  </si>
  <si>
    <r>
      <t xml:space="preserve">My organisation manages the risks to me from </t>
    </r>
    <r>
      <rPr>
        <b/>
        <sz val="10"/>
        <color rgb="FF214884"/>
        <rFont val="Verdana"/>
        <family val="2"/>
      </rPr>
      <t xml:space="preserve">working at height </t>
    </r>
    <r>
      <rPr>
        <sz val="10"/>
        <color rgb="FF214884"/>
        <rFont val="Verdana"/>
        <family val="2"/>
      </rPr>
      <t>the best it possibly can</t>
    </r>
  </si>
  <si>
    <r>
      <t xml:space="preserve">My organisation manages the risks to me from working in </t>
    </r>
    <r>
      <rPr>
        <b/>
        <sz val="10"/>
        <color rgb="FF214884"/>
        <rFont val="Verdana"/>
        <family val="2"/>
      </rPr>
      <t>confined spaces</t>
    </r>
    <r>
      <rPr>
        <sz val="10"/>
        <color rgb="FF214884"/>
        <rFont val="Verdana"/>
        <family val="2"/>
      </rPr>
      <t xml:space="preserve"> the best it possibly can</t>
    </r>
  </si>
  <si>
    <r>
      <t>My organisation manages the risks to me from</t>
    </r>
    <r>
      <rPr>
        <b/>
        <sz val="10"/>
        <color rgb="FF214884"/>
        <rFont val="Verdana"/>
        <family val="2"/>
      </rPr>
      <t xml:space="preserve"> mobile plant</t>
    </r>
    <r>
      <rPr>
        <sz val="10"/>
        <color rgb="FF214884"/>
        <rFont val="Verdana"/>
        <family val="2"/>
      </rPr>
      <t xml:space="preserve"> the best it possibly can</t>
    </r>
  </si>
  <si>
    <r>
      <t xml:space="preserve">My organisation manages the risks to me from </t>
    </r>
    <r>
      <rPr>
        <b/>
        <sz val="10"/>
        <color rgb="FF214884"/>
        <rFont val="Verdana"/>
        <family val="2"/>
      </rPr>
      <t>animals</t>
    </r>
    <r>
      <rPr>
        <sz val="10"/>
        <color rgb="FF214884"/>
        <rFont val="Verdana"/>
        <family val="2"/>
      </rPr>
      <t xml:space="preserve"> the best it possibly can</t>
    </r>
  </si>
  <si>
    <r>
      <t xml:space="preserve">My organisation manages the risks to me from </t>
    </r>
    <r>
      <rPr>
        <b/>
        <sz val="10"/>
        <color rgb="FF214884"/>
        <rFont val="Verdana"/>
        <family val="2"/>
      </rPr>
      <t>biological exposures</t>
    </r>
    <r>
      <rPr>
        <sz val="10"/>
        <color rgb="FF214884"/>
        <rFont val="Verdana"/>
        <family val="2"/>
      </rPr>
      <t xml:space="preserve"> the best it possibly can</t>
    </r>
  </si>
  <si>
    <r>
      <t xml:space="preserve">My organisation manages the risks to me from working in </t>
    </r>
    <r>
      <rPr>
        <b/>
        <sz val="10"/>
        <color rgb="FF214884"/>
        <rFont val="Verdana"/>
        <family val="2"/>
      </rPr>
      <t>extreme temperatures</t>
    </r>
    <r>
      <rPr>
        <sz val="10"/>
        <color rgb="FF214884"/>
        <rFont val="Verdana"/>
        <family val="2"/>
      </rPr>
      <t xml:space="preserve"> the best it possibly can</t>
    </r>
  </si>
  <si>
    <r>
      <t xml:space="preserve">My organisation makes sure my </t>
    </r>
    <r>
      <rPr>
        <b/>
        <sz val="10"/>
        <color rgb="FF214884"/>
        <rFont val="Verdana"/>
        <family val="2"/>
      </rPr>
      <t xml:space="preserve">mental health </t>
    </r>
    <r>
      <rPr>
        <sz val="10"/>
        <color rgb="FF214884"/>
        <rFont val="Verdana"/>
        <family val="2"/>
      </rPr>
      <t xml:space="preserve">is looked after </t>
    </r>
    <r>
      <rPr>
        <b/>
        <sz val="10"/>
        <color rgb="FF214884"/>
        <rFont val="Verdana"/>
        <family val="2"/>
      </rPr>
      <t>when I work from home</t>
    </r>
  </si>
  <si>
    <r>
      <t xml:space="preserve">We manage the risks from </t>
    </r>
    <r>
      <rPr>
        <b/>
        <sz val="10"/>
        <color rgb="FF214884"/>
        <rFont val="Verdana"/>
        <family val="2"/>
      </rPr>
      <t>noise</t>
    </r>
    <r>
      <rPr>
        <sz val="10"/>
        <color rgb="FF214884"/>
        <rFont val="Verdana"/>
        <family val="2"/>
      </rPr>
      <t xml:space="preserve"> the best we possibly can</t>
    </r>
  </si>
  <si>
    <r>
      <t>We manage the risks from</t>
    </r>
    <r>
      <rPr>
        <b/>
        <sz val="10"/>
        <color rgb="FF214884"/>
        <rFont val="Verdana"/>
        <family val="2"/>
      </rPr>
      <t xml:space="preserve"> dust </t>
    </r>
    <r>
      <rPr>
        <sz val="10"/>
        <color rgb="FF214884"/>
        <rFont val="Verdana"/>
        <family val="2"/>
      </rPr>
      <t>the best we possibly can</t>
    </r>
  </si>
  <si>
    <r>
      <t xml:space="preserve">We manage the risks from </t>
    </r>
    <r>
      <rPr>
        <b/>
        <sz val="10"/>
        <color rgb="FF214884"/>
        <rFont val="Verdana"/>
        <family val="2"/>
      </rPr>
      <t>hazardous substances</t>
    </r>
    <r>
      <rPr>
        <sz val="10"/>
        <color rgb="FF214884"/>
        <rFont val="Verdana"/>
        <family val="2"/>
      </rPr>
      <t xml:space="preserve"> the best we possibly can</t>
    </r>
  </si>
  <si>
    <r>
      <t xml:space="preserve">We manage the risks from </t>
    </r>
    <r>
      <rPr>
        <b/>
        <sz val="10"/>
        <color rgb="FF214884"/>
        <rFont val="Verdana"/>
        <family val="2"/>
      </rPr>
      <t>vibration</t>
    </r>
    <r>
      <rPr>
        <sz val="10"/>
        <color rgb="FF214884"/>
        <rFont val="Verdana"/>
        <family val="2"/>
      </rPr>
      <t xml:space="preserve"> the best we possibly can</t>
    </r>
  </si>
  <si>
    <r>
      <t xml:space="preserve">We manage the risks from </t>
    </r>
    <r>
      <rPr>
        <b/>
        <sz val="10"/>
        <color rgb="FF214884"/>
        <rFont val="Verdana"/>
        <family val="2"/>
      </rPr>
      <t>violence</t>
    </r>
    <r>
      <rPr>
        <sz val="10"/>
        <color rgb="FF214884"/>
        <rFont val="Verdana"/>
        <family val="2"/>
      </rPr>
      <t xml:space="preserve"> the best we possibly can</t>
    </r>
  </si>
  <si>
    <r>
      <t xml:space="preserve">We manage the risks from </t>
    </r>
    <r>
      <rPr>
        <b/>
        <sz val="10"/>
        <color rgb="FF214884"/>
        <rFont val="Verdana"/>
        <family val="2"/>
      </rPr>
      <t>driving</t>
    </r>
    <r>
      <rPr>
        <sz val="10"/>
        <color rgb="FF214884"/>
        <rFont val="Verdana"/>
        <family val="2"/>
      </rPr>
      <t xml:space="preserve"> the best we possibly can</t>
    </r>
  </si>
  <si>
    <r>
      <t xml:space="preserve">We manage the risks from working with </t>
    </r>
    <r>
      <rPr>
        <b/>
        <sz val="10"/>
        <color rgb="FF214884"/>
        <rFont val="Verdana"/>
        <family val="2"/>
      </rPr>
      <t xml:space="preserve">machinery </t>
    </r>
    <r>
      <rPr>
        <sz val="10"/>
        <color rgb="FF214884"/>
        <rFont val="Verdana"/>
        <family val="2"/>
      </rPr>
      <t>the best we possibly can</t>
    </r>
  </si>
  <si>
    <r>
      <t xml:space="preserve">We manage the risks from </t>
    </r>
    <r>
      <rPr>
        <b/>
        <sz val="10"/>
        <color rgb="FF214884"/>
        <rFont val="Verdana"/>
        <family val="2"/>
      </rPr>
      <t>solar UV radiation</t>
    </r>
    <r>
      <rPr>
        <sz val="10"/>
        <color rgb="FF214884"/>
        <rFont val="Verdana"/>
        <family val="2"/>
      </rPr>
      <t xml:space="preserve"> the best we possibly can</t>
    </r>
  </si>
  <si>
    <r>
      <t xml:space="preserve">We manage the risks from </t>
    </r>
    <r>
      <rPr>
        <b/>
        <sz val="10"/>
        <color rgb="FF214884"/>
        <rFont val="Verdana"/>
        <family val="2"/>
      </rPr>
      <t xml:space="preserve">hazardous energy </t>
    </r>
    <r>
      <rPr>
        <sz val="10"/>
        <color rgb="FF214884"/>
        <rFont val="Verdana"/>
        <family val="2"/>
      </rPr>
      <t>the best we possibly can</t>
    </r>
  </si>
  <si>
    <r>
      <t xml:space="preserve">We manage the risks from </t>
    </r>
    <r>
      <rPr>
        <b/>
        <sz val="10"/>
        <color rgb="FF214884"/>
        <rFont val="Verdana"/>
        <family val="2"/>
      </rPr>
      <t>working at height</t>
    </r>
    <r>
      <rPr>
        <sz val="10"/>
        <color rgb="FF214884"/>
        <rFont val="Verdana"/>
        <family val="2"/>
      </rPr>
      <t xml:space="preserve"> the best we possibly can</t>
    </r>
  </si>
  <si>
    <r>
      <t xml:space="preserve">We manage the risks from working in </t>
    </r>
    <r>
      <rPr>
        <b/>
        <sz val="10"/>
        <color rgb="FF214884"/>
        <rFont val="Verdana"/>
        <family val="2"/>
      </rPr>
      <t>confined spaces</t>
    </r>
    <r>
      <rPr>
        <sz val="10"/>
        <color rgb="FF214884"/>
        <rFont val="Verdana"/>
        <family val="2"/>
      </rPr>
      <t xml:space="preserve"> the best we possibly can</t>
    </r>
  </si>
  <si>
    <r>
      <t xml:space="preserve">We manage the risks from </t>
    </r>
    <r>
      <rPr>
        <b/>
        <sz val="10"/>
        <color rgb="FF214884"/>
        <rFont val="Verdana"/>
        <family val="2"/>
      </rPr>
      <t>mobile plant</t>
    </r>
    <r>
      <rPr>
        <sz val="10"/>
        <color rgb="FF214884"/>
        <rFont val="Verdana"/>
        <family val="2"/>
      </rPr>
      <t xml:space="preserve"> the best we possibly can</t>
    </r>
  </si>
  <si>
    <r>
      <t xml:space="preserve">We manage the risks from </t>
    </r>
    <r>
      <rPr>
        <b/>
        <sz val="10"/>
        <color rgb="FF214884"/>
        <rFont val="Verdana"/>
        <family val="2"/>
      </rPr>
      <t xml:space="preserve">animals </t>
    </r>
    <r>
      <rPr>
        <sz val="10"/>
        <color rgb="FF214884"/>
        <rFont val="Verdana"/>
        <family val="2"/>
      </rPr>
      <t>the best we possibly can</t>
    </r>
  </si>
  <si>
    <r>
      <t xml:space="preserve">We manage the risks from </t>
    </r>
    <r>
      <rPr>
        <b/>
        <sz val="10"/>
        <color rgb="FF214884"/>
        <rFont val="Verdana"/>
        <family val="2"/>
      </rPr>
      <t xml:space="preserve">biological exposures </t>
    </r>
    <r>
      <rPr>
        <sz val="10"/>
        <color rgb="FF214884"/>
        <rFont val="Verdana"/>
        <family val="2"/>
      </rPr>
      <t>the best we possibly can</t>
    </r>
  </si>
  <si>
    <r>
      <t>We manage the risks from working in t</t>
    </r>
    <r>
      <rPr>
        <b/>
        <sz val="10"/>
        <color rgb="FF214884"/>
        <rFont val="Verdana"/>
        <family val="2"/>
      </rPr>
      <t>emperature extremes</t>
    </r>
    <r>
      <rPr>
        <sz val="10"/>
        <color rgb="FF214884"/>
        <rFont val="Verdana"/>
        <family val="2"/>
      </rPr>
      <t xml:space="preserve"> the best we possibly can</t>
    </r>
  </si>
  <si>
    <r>
      <t xml:space="preserve">We manage the risks to the </t>
    </r>
    <r>
      <rPr>
        <b/>
        <sz val="10"/>
        <color rgb="FF214884"/>
        <rFont val="Verdana"/>
        <family val="2"/>
      </rPr>
      <t>mental health of staff who work from home</t>
    </r>
    <r>
      <rPr>
        <sz val="10"/>
        <color rgb="FF214884"/>
        <rFont val="Verdana"/>
        <family val="2"/>
      </rPr>
      <t xml:space="preserve"> so far as is reasonably practicable</t>
    </r>
  </si>
  <si>
    <r>
      <rPr>
        <b/>
        <sz val="9"/>
        <color rgb="FF214884"/>
        <rFont val="Verdana"/>
        <family val="2"/>
      </rPr>
      <t>Noise</t>
    </r>
    <r>
      <rPr>
        <sz val="9"/>
        <color rgb="FF214884"/>
        <rFont val="Verdana"/>
        <family val="2"/>
      </rPr>
      <t xml:space="preserve"> – risks are managed the best they reasonably can be</t>
    </r>
  </si>
  <si>
    <r>
      <rPr>
        <b/>
        <sz val="9"/>
        <color rgb="FF214884"/>
        <rFont val="Verdana"/>
        <family val="2"/>
      </rPr>
      <t>Dust</t>
    </r>
    <r>
      <rPr>
        <sz val="9"/>
        <color rgb="FF214884"/>
        <rFont val="Verdana"/>
        <family val="2"/>
      </rPr>
      <t xml:space="preserve"> – risks are managed the best they reasonably can be</t>
    </r>
  </si>
  <si>
    <r>
      <rPr>
        <b/>
        <sz val="9"/>
        <color rgb="FF214884"/>
        <rFont val="Verdana"/>
        <family val="2"/>
      </rPr>
      <t xml:space="preserve">Hazardous substances </t>
    </r>
    <r>
      <rPr>
        <sz val="9"/>
        <color rgb="FF214884"/>
        <rFont val="Verdana"/>
        <family val="2"/>
      </rPr>
      <t>– risks are managed the best they reasonably can be</t>
    </r>
  </si>
  <si>
    <r>
      <rPr>
        <b/>
        <sz val="9"/>
        <color rgb="FF214884"/>
        <rFont val="Verdana"/>
        <family val="2"/>
      </rPr>
      <t>Vibration</t>
    </r>
    <r>
      <rPr>
        <sz val="9"/>
        <color rgb="FF214884"/>
        <rFont val="Verdana"/>
        <family val="2"/>
      </rPr>
      <t xml:space="preserve"> – risks are managed the best they reasonably can be</t>
    </r>
  </si>
  <si>
    <r>
      <rPr>
        <b/>
        <sz val="9"/>
        <color rgb="FF214884"/>
        <rFont val="Verdana"/>
        <family val="2"/>
      </rPr>
      <t>Violence</t>
    </r>
    <r>
      <rPr>
        <sz val="9"/>
        <color rgb="FF214884"/>
        <rFont val="Verdana"/>
        <family val="2"/>
      </rPr>
      <t xml:space="preserve"> – risks are managed the best they reasonably can be</t>
    </r>
  </si>
  <si>
    <r>
      <rPr>
        <b/>
        <sz val="9"/>
        <color rgb="FF214884"/>
        <rFont val="Verdana"/>
        <family val="2"/>
      </rPr>
      <t>Driving</t>
    </r>
    <r>
      <rPr>
        <sz val="9"/>
        <color rgb="FF214884"/>
        <rFont val="Verdana"/>
        <family val="2"/>
      </rPr>
      <t xml:space="preserve"> – risks are managed the best they reasonably can be</t>
    </r>
  </si>
  <si>
    <r>
      <rPr>
        <b/>
        <sz val="9"/>
        <color rgb="FF214884"/>
        <rFont val="Verdana"/>
        <family val="2"/>
      </rPr>
      <t>Machinery</t>
    </r>
    <r>
      <rPr>
        <sz val="9"/>
        <color rgb="FF214884"/>
        <rFont val="Verdana"/>
        <family val="2"/>
      </rPr>
      <t xml:space="preserve"> – risks are managed the best they reasonably can be</t>
    </r>
  </si>
  <si>
    <r>
      <rPr>
        <b/>
        <sz val="9"/>
        <color rgb="FF214884"/>
        <rFont val="Verdana"/>
        <family val="2"/>
      </rPr>
      <t xml:space="preserve">Solar UV radiation </t>
    </r>
    <r>
      <rPr>
        <sz val="9"/>
        <color rgb="FF214884"/>
        <rFont val="Verdana"/>
        <family val="2"/>
      </rPr>
      <t>– risks are managed the best they reasonably can be</t>
    </r>
  </si>
  <si>
    <r>
      <rPr>
        <b/>
        <sz val="9"/>
        <color rgb="FF214884"/>
        <rFont val="Verdana"/>
        <family val="2"/>
      </rPr>
      <t>Hazardous energy</t>
    </r>
    <r>
      <rPr>
        <sz val="9"/>
        <color rgb="FF214884"/>
        <rFont val="Verdana"/>
        <family val="2"/>
      </rPr>
      <t xml:space="preserve"> – risks are managed the best they reasonably can be</t>
    </r>
  </si>
  <si>
    <r>
      <rPr>
        <b/>
        <sz val="9"/>
        <color rgb="FF214884"/>
        <rFont val="Verdana"/>
        <family val="2"/>
      </rPr>
      <t>Working at height</t>
    </r>
    <r>
      <rPr>
        <sz val="9"/>
        <color rgb="FF214884"/>
        <rFont val="Verdana"/>
        <family val="2"/>
      </rPr>
      <t xml:space="preserve"> – risks are managed the best they reasonably can be</t>
    </r>
  </si>
  <si>
    <r>
      <rPr>
        <b/>
        <sz val="9"/>
        <color rgb="FF214884"/>
        <rFont val="Verdana"/>
        <family val="2"/>
      </rPr>
      <t>Confined spaces</t>
    </r>
    <r>
      <rPr>
        <sz val="9"/>
        <color rgb="FF214884"/>
        <rFont val="Verdana"/>
        <family val="2"/>
      </rPr>
      <t xml:space="preserve"> – risks are managed the best they reasonably can be</t>
    </r>
  </si>
  <si>
    <r>
      <rPr>
        <b/>
        <sz val="9"/>
        <color rgb="FF214884"/>
        <rFont val="Verdana"/>
        <family val="2"/>
      </rPr>
      <t xml:space="preserve">Mobile plant </t>
    </r>
    <r>
      <rPr>
        <sz val="9"/>
        <color rgb="FF214884"/>
        <rFont val="Verdana"/>
        <family val="2"/>
      </rPr>
      <t>– risks are managed the best they reasonably can be</t>
    </r>
  </si>
  <si>
    <r>
      <rPr>
        <b/>
        <sz val="9"/>
        <color rgb="FF214884"/>
        <rFont val="Verdana"/>
        <family val="2"/>
      </rPr>
      <t>Animals</t>
    </r>
    <r>
      <rPr>
        <sz val="9"/>
        <color rgb="FF214884"/>
        <rFont val="Verdana"/>
        <family val="2"/>
      </rPr>
      <t xml:space="preserve"> – risks are managed the best they reasonably can be</t>
    </r>
  </si>
  <si>
    <r>
      <rPr>
        <b/>
        <sz val="9"/>
        <color rgb="FF214884"/>
        <rFont val="Verdana"/>
        <family val="2"/>
      </rPr>
      <t>Biological hazards</t>
    </r>
    <r>
      <rPr>
        <sz val="9"/>
        <color rgb="FF214884"/>
        <rFont val="Verdana"/>
        <family val="2"/>
      </rPr>
      <t xml:space="preserve"> – risks are managed the best they reasonably can be</t>
    </r>
  </si>
  <si>
    <r>
      <rPr>
        <b/>
        <sz val="9"/>
        <color rgb="FF214884"/>
        <rFont val="Verdana"/>
        <family val="2"/>
      </rPr>
      <t>Mental health of staff who work from home</t>
    </r>
    <r>
      <rPr>
        <sz val="9"/>
        <color rgb="FF214884"/>
        <rFont val="Verdana"/>
        <family val="2"/>
      </rPr>
      <t xml:space="preserve"> – risks are managed the best they reasonably can be</t>
    </r>
  </si>
  <si>
    <r>
      <t>I'm given the time, support and right gear to look after my</t>
    </r>
    <r>
      <rPr>
        <b/>
        <sz val="10"/>
        <color theme="1"/>
        <rFont val="Verdana"/>
        <family val="2"/>
      </rPr>
      <t xml:space="preserve"> safety</t>
    </r>
  </si>
  <si>
    <r>
      <t xml:space="preserve">I'm given the time, support and right gear to look after my </t>
    </r>
    <r>
      <rPr>
        <b/>
        <sz val="10"/>
        <color theme="1"/>
        <rFont val="Verdana"/>
        <family val="2"/>
      </rPr>
      <t xml:space="preserve">health </t>
    </r>
    <r>
      <rPr>
        <sz val="10"/>
        <color theme="1"/>
        <rFont val="Verdana"/>
        <family val="2"/>
      </rPr>
      <t>at work</t>
    </r>
  </si>
  <si>
    <r>
      <t>My organisation has a clear strategy in place to deal with risks to</t>
    </r>
    <r>
      <rPr>
        <b/>
        <sz val="10"/>
        <rFont val="Verdana"/>
        <family val="2"/>
      </rPr>
      <t xml:space="preserve"> safety</t>
    </r>
  </si>
  <si>
    <r>
      <t xml:space="preserve">My organisation has a clear strategy in place to deal with risks to </t>
    </r>
    <r>
      <rPr>
        <b/>
        <sz val="10"/>
        <rFont val="Verdana"/>
        <family val="2"/>
      </rPr>
      <t>health</t>
    </r>
  </si>
  <si>
    <r>
      <t>We have a clear strategy in place to deal with risks to</t>
    </r>
    <r>
      <rPr>
        <b/>
        <sz val="10"/>
        <rFont val="Verdana"/>
        <family val="2"/>
      </rPr>
      <t xml:space="preserve"> safety</t>
    </r>
  </si>
  <si>
    <r>
      <t xml:space="preserve">We have a clear strategy in place to deal with risks to </t>
    </r>
    <r>
      <rPr>
        <b/>
        <sz val="10"/>
        <rFont val="Verdana"/>
        <family val="2"/>
      </rPr>
      <t>health</t>
    </r>
  </si>
  <si>
    <r>
      <t>I make sure enough resources are available to ensure worker</t>
    </r>
    <r>
      <rPr>
        <b/>
        <sz val="10"/>
        <color theme="1"/>
        <rFont val="Verdana"/>
        <family val="2"/>
      </rPr>
      <t xml:space="preserve"> safety</t>
    </r>
  </si>
  <si>
    <r>
      <t xml:space="preserve">I make sure enough resources are available to ensure worker </t>
    </r>
    <r>
      <rPr>
        <b/>
        <sz val="10"/>
        <color theme="1"/>
        <rFont val="Verdana"/>
        <family val="2"/>
      </rPr>
      <t>health</t>
    </r>
    <r>
      <rPr>
        <sz val="10"/>
        <color theme="1"/>
        <rFont val="Verdana"/>
        <family val="2"/>
      </rPr>
      <t xml:space="preserve"> at work</t>
    </r>
  </si>
  <si>
    <t xml:space="preserve">This ‘Calculation’ sheet uses your data input from the Leadership, Worker Engagement and Risk Management sheets. You do not need to enter any data or make any changes in this sheet. </t>
  </si>
  <si>
    <r>
      <rPr>
        <b/>
        <sz val="9"/>
        <color rgb="FF214884"/>
        <rFont val="Verdana"/>
        <family val="2"/>
      </rPr>
      <t>Extreme temperatures</t>
    </r>
    <r>
      <rPr>
        <sz val="9"/>
        <color rgb="FF214884"/>
        <rFont val="Verdana"/>
        <family val="2"/>
      </rPr>
      <t xml:space="preserve"> – risks are managed the best they reasonably can be</t>
    </r>
  </si>
  <si>
    <r>
      <rPr>
        <b/>
        <u/>
        <sz val="10"/>
        <color theme="10"/>
        <rFont val="Aptos Narrow"/>
        <family val="2"/>
      </rPr>
      <t>Performance scale</t>
    </r>
    <r>
      <rPr>
        <u/>
        <sz val="10"/>
        <color theme="10"/>
        <rFont val="Aptos Narrow"/>
        <family val="2"/>
      </rPr>
      <t>. See what these maturity stages indicate</t>
    </r>
  </si>
  <si>
    <t xml:space="preserve">This ‘REPORT’ sheet formats data from the 'Calculation' sheet, to print in A4. Apart from entering your business name and survey date in cell B-3, you do not need to enter any data or make any changes in this sheet. </t>
  </si>
  <si>
    <r>
      <t>Our leaders make enough resources available to ensure worker</t>
    </r>
    <r>
      <rPr>
        <b/>
        <sz val="9"/>
        <color theme="1"/>
        <rFont val="Verdana"/>
        <family val="2"/>
      </rPr>
      <t xml:space="preserve"> safety</t>
    </r>
  </si>
  <si>
    <r>
      <t xml:space="preserve">Our leaders make enough resources available to ensure worker </t>
    </r>
    <r>
      <rPr>
        <b/>
        <sz val="9"/>
        <color theme="1"/>
        <rFont val="Verdana"/>
        <family val="2"/>
      </rPr>
      <t>health</t>
    </r>
  </si>
  <si>
    <r>
      <t xml:space="preserve">We have a plan in place to deal with </t>
    </r>
    <r>
      <rPr>
        <b/>
        <sz val="9"/>
        <color theme="1"/>
        <rFont val="Verdana"/>
        <family val="2"/>
      </rPr>
      <t>emergencies</t>
    </r>
    <r>
      <rPr>
        <sz val="9"/>
        <color theme="1"/>
        <rFont val="Verdana"/>
        <family val="2"/>
      </rPr>
      <t>. Everyone knows what to do if an emergency happens</t>
    </r>
  </si>
  <si>
    <r>
      <t xml:space="preserve">Risks from </t>
    </r>
    <r>
      <rPr>
        <b/>
        <sz val="9"/>
        <color theme="1"/>
        <rFont val="Verdana"/>
        <family val="2"/>
      </rPr>
      <t>manual handling</t>
    </r>
    <r>
      <rPr>
        <sz val="9"/>
        <color theme="1"/>
        <rFont val="Verdana"/>
        <family val="2"/>
      </rPr>
      <t xml:space="preserve"> at work are managed the best they reasonably can be</t>
    </r>
  </si>
  <si>
    <r>
      <t xml:space="preserve">Risks from </t>
    </r>
    <r>
      <rPr>
        <b/>
        <sz val="9"/>
        <color theme="1"/>
        <rFont val="Verdana"/>
        <family val="2"/>
      </rPr>
      <t>slips, trips, and falls</t>
    </r>
    <r>
      <rPr>
        <sz val="9"/>
        <color theme="1"/>
        <rFont val="Verdana"/>
        <family val="2"/>
      </rPr>
      <t xml:space="preserve"> at work are managed the best they reasonably can be</t>
    </r>
  </si>
  <si>
    <r>
      <t xml:space="preserve">Risks from </t>
    </r>
    <r>
      <rPr>
        <b/>
        <sz val="9"/>
        <color theme="1"/>
        <rFont val="Verdana"/>
        <family val="2"/>
      </rPr>
      <t>bullying</t>
    </r>
    <r>
      <rPr>
        <sz val="9"/>
        <color theme="1"/>
        <rFont val="Verdana"/>
        <family val="2"/>
      </rPr>
      <t xml:space="preserve"> at work are managed the best they reasonably can be</t>
    </r>
  </si>
  <si>
    <r>
      <t xml:space="preserve">Risks from </t>
    </r>
    <r>
      <rPr>
        <b/>
        <sz val="9"/>
        <color theme="1"/>
        <rFont val="Verdana"/>
        <family val="2"/>
      </rPr>
      <t xml:space="preserve">fatigue </t>
    </r>
    <r>
      <rPr>
        <sz val="9"/>
        <color theme="1"/>
        <rFont val="Verdana"/>
        <family val="2"/>
      </rPr>
      <t>due to</t>
    </r>
    <r>
      <rPr>
        <b/>
        <sz val="9"/>
        <color theme="1"/>
        <rFont val="Verdana"/>
        <family val="2"/>
      </rPr>
      <t xml:space="preserve"> </t>
    </r>
    <r>
      <rPr>
        <sz val="9"/>
        <color theme="1"/>
        <rFont val="Verdana"/>
        <family val="2"/>
      </rPr>
      <t>work are managed the best they reasonably can be</t>
    </r>
  </si>
  <si>
    <r>
      <t xml:space="preserve">Risks from </t>
    </r>
    <r>
      <rPr>
        <b/>
        <sz val="9"/>
        <color theme="1"/>
        <rFont val="Verdana"/>
        <family val="2"/>
      </rPr>
      <t>work-related stress</t>
    </r>
    <r>
      <rPr>
        <sz val="9"/>
        <color theme="1"/>
        <rFont val="Verdana"/>
        <family val="2"/>
      </rPr>
      <t xml:space="preserve"> are managed the best they reasonably can be</t>
    </r>
  </si>
  <si>
    <r>
      <t xml:space="preserve">Risks from </t>
    </r>
    <r>
      <rPr>
        <b/>
        <sz val="9"/>
        <color theme="1"/>
        <rFont val="Verdana"/>
        <family val="2"/>
      </rPr>
      <t xml:space="preserve">sexual harassment </t>
    </r>
    <r>
      <rPr>
        <sz val="9"/>
        <color theme="1"/>
        <rFont val="Verdana"/>
        <family val="2"/>
      </rPr>
      <t>at</t>
    </r>
    <r>
      <rPr>
        <b/>
        <sz val="9"/>
        <color theme="1"/>
        <rFont val="Verdana"/>
        <family val="2"/>
      </rPr>
      <t xml:space="preserve"> </t>
    </r>
    <r>
      <rPr>
        <sz val="9"/>
        <color theme="1"/>
        <rFont val="Verdana"/>
        <family val="2"/>
      </rPr>
      <t>work are managed the best they reasonably can be</t>
    </r>
  </si>
  <si>
    <r>
      <t xml:space="preserve">Risks from </t>
    </r>
    <r>
      <rPr>
        <b/>
        <sz val="9"/>
        <color rgb="FF214884"/>
        <rFont val="Verdana"/>
        <family val="2"/>
      </rPr>
      <t>noise</t>
    </r>
    <r>
      <rPr>
        <sz val="9"/>
        <color rgb="FF214884"/>
        <rFont val="Verdana"/>
        <family val="2"/>
      </rPr>
      <t xml:space="preserve"> at work are managed the best it reasonably can be</t>
    </r>
  </si>
  <si>
    <r>
      <t xml:space="preserve">Risks from </t>
    </r>
    <r>
      <rPr>
        <b/>
        <sz val="9"/>
        <color rgb="FF214884"/>
        <rFont val="Verdana"/>
        <family val="2"/>
      </rPr>
      <t>dust</t>
    </r>
    <r>
      <rPr>
        <sz val="9"/>
        <color rgb="FF214884"/>
        <rFont val="Verdana"/>
        <family val="2"/>
      </rPr>
      <t xml:space="preserve"> at work are managed the best they reasonably can be</t>
    </r>
  </si>
  <si>
    <r>
      <t xml:space="preserve">Risks from </t>
    </r>
    <r>
      <rPr>
        <b/>
        <sz val="9"/>
        <color rgb="FF214884"/>
        <rFont val="Verdana"/>
        <family val="2"/>
      </rPr>
      <t xml:space="preserve">hazardous substances </t>
    </r>
    <r>
      <rPr>
        <sz val="9"/>
        <color rgb="FF214884"/>
        <rFont val="Verdana"/>
        <family val="2"/>
      </rPr>
      <t>at work are managed the best they reasonably can be</t>
    </r>
  </si>
  <si>
    <r>
      <t xml:space="preserve">Risks from </t>
    </r>
    <r>
      <rPr>
        <b/>
        <sz val="9"/>
        <color rgb="FF214884"/>
        <rFont val="Verdana"/>
        <family val="2"/>
      </rPr>
      <t xml:space="preserve">vibration </t>
    </r>
    <r>
      <rPr>
        <sz val="9"/>
        <color rgb="FF214884"/>
        <rFont val="Verdana"/>
        <family val="2"/>
      </rPr>
      <t>at work are managed the best they reasonably can be</t>
    </r>
  </si>
  <si>
    <r>
      <t xml:space="preserve">Risks from </t>
    </r>
    <r>
      <rPr>
        <b/>
        <sz val="9"/>
        <color rgb="FF214884"/>
        <rFont val="Verdana"/>
        <family val="2"/>
      </rPr>
      <t xml:space="preserve">violence </t>
    </r>
    <r>
      <rPr>
        <sz val="9"/>
        <color rgb="FF214884"/>
        <rFont val="Verdana"/>
        <family val="2"/>
      </rPr>
      <t>at work are managed the best they reasonably can be</t>
    </r>
  </si>
  <si>
    <r>
      <t xml:space="preserve">Risks from </t>
    </r>
    <r>
      <rPr>
        <b/>
        <sz val="9"/>
        <color rgb="FF214884"/>
        <rFont val="Verdana"/>
        <family val="2"/>
      </rPr>
      <t xml:space="preserve">driving </t>
    </r>
    <r>
      <rPr>
        <sz val="9"/>
        <color rgb="FF214884"/>
        <rFont val="Verdana"/>
        <family val="2"/>
      </rPr>
      <t>at work are managed the best they reasonably can be</t>
    </r>
  </si>
  <si>
    <r>
      <t xml:space="preserve">Risks from </t>
    </r>
    <r>
      <rPr>
        <b/>
        <sz val="9"/>
        <color rgb="FF214884"/>
        <rFont val="Verdana"/>
        <family val="2"/>
      </rPr>
      <t xml:space="preserve">machinery </t>
    </r>
    <r>
      <rPr>
        <sz val="9"/>
        <color rgb="FF214884"/>
        <rFont val="Verdana"/>
        <family val="2"/>
      </rPr>
      <t>at work are managed the best they reasonably can be</t>
    </r>
  </si>
  <si>
    <r>
      <t xml:space="preserve">Risks from solar </t>
    </r>
    <r>
      <rPr>
        <b/>
        <sz val="9"/>
        <color rgb="FF214884"/>
        <rFont val="Verdana"/>
        <family val="2"/>
      </rPr>
      <t>UV radiation</t>
    </r>
    <r>
      <rPr>
        <sz val="9"/>
        <color rgb="FF214884"/>
        <rFont val="Verdana"/>
        <family val="2"/>
      </rPr>
      <t xml:space="preserve"> are managed the best they reasonably can be</t>
    </r>
  </si>
  <si>
    <r>
      <t xml:space="preserve">Risks from </t>
    </r>
    <r>
      <rPr>
        <b/>
        <sz val="9"/>
        <color rgb="FF214884"/>
        <rFont val="Verdana"/>
        <family val="2"/>
      </rPr>
      <t xml:space="preserve">hazardous energy </t>
    </r>
    <r>
      <rPr>
        <sz val="9"/>
        <color rgb="FF214884"/>
        <rFont val="Verdana"/>
        <family val="2"/>
      </rPr>
      <t>at work are managed the best they reasonably can be</t>
    </r>
  </si>
  <si>
    <r>
      <t xml:space="preserve">Risks from </t>
    </r>
    <r>
      <rPr>
        <b/>
        <sz val="9"/>
        <color rgb="FF214884"/>
        <rFont val="Verdana"/>
        <family val="2"/>
      </rPr>
      <t>working at height</t>
    </r>
    <r>
      <rPr>
        <sz val="9"/>
        <color rgb="FF214884"/>
        <rFont val="Verdana"/>
        <family val="2"/>
      </rPr>
      <t xml:space="preserve"> are managed the best they reasonably can be</t>
    </r>
  </si>
  <si>
    <r>
      <t xml:space="preserve">Risks from </t>
    </r>
    <r>
      <rPr>
        <b/>
        <sz val="9"/>
        <color rgb="FF214884"/>
        <rFont val="Verdana"/>
        <family val="2"/>
      </rPr>
      <t>confined spaces</t>
    </r>
    <r>
      <rPr>
        <sz val="9"/>
        <color rgb="FF214884"/>
        <rFont val="Verdana"/>
        <family val="2"/>
      </rPr>
      <t xml:space="preserve"> work are managed the best they reasonably can be</t>
    </r>
  </si>
  <si>
    <r>
      <t xml:space="preserve">Risks from </t>
    </r>
    <r>
      <rPr>
        <b/>
        <sz val="9"/>
        <color rgb="FF214884"/>
        <rFont val="Verdana"/>
        <family val="2"/>
      </rPr>
      <t>mobile plant</t>
    </r>
    <r>
      <rPr>
        <sz val="9"/>
        <color rgb="FF214884"/>
        <rFont val="Verdana"/>
        <family val="2"/>
      </rPr>
      <t xml:space="preserve"> at work are managed the best they reasonably can be</t>
    </r>
  </si>
  <si>
    <r>
      <t xml:space="preserve">Risks from </t>
    </r>
    <r>
      <rPr>
        <b/>
        <sz val="9"/>
        <color rgb="FF214884"/>
        <rFont val="Verdana"/>
        <family val="2"/>
      </rPr>
      <t xml:space="preserve">animals </t>
    </r>
    <r>
      <rPr>
        <sz val="9"/>
        <color rgb="FF214884"/>
        <rFont val="Verdana"/>
        <family val="2"/>
      </rPr>
      <t>during work</t>
    </r>
    <r>
      <rPr>
        <b/>
        <sz val="9"/>
        <color rgb="FF214884"/>
        <rFont val="Verdana"/>
        <family val="2"/>
      </rPr>
      <t xml:space="preserve"> </t>
    </r>
    <r>
      <rPr>
        <sz val="9"/>
        <color rgb="FF214884"/>
        <rFont val="Verdana"/>
        <family val="2"/>
      </rPr>
      <t>are managed the best they reasonably can be</t>
    </r>
  </si>
  <si>
    <r>
      <t xml:space="preserve">Risks from </t>
    </r>
    <r>
      <rPr>
        <b/>
        <sz val="9"/>
        <color rgb="FF214884"/>
        <rFont val="Verdana"/>
        <family val="2"/>
      </rPr>
      <t xml:space="preserve">biological hazards </t>
    </r>
    <r>
      <rPr>
        <sz val="9"/>
        <color rgb="FF214884"/>
        <rFont val="Verdana"/>
        <family val="2"/>
      </rPr>
      <t>at work</t>
    </r>
    <r>
      <rPr>
        <b/>
        <sz val="9"/>
        <color rgb="FF214884"/>
        <rFont val="Verdana"/>
        <family val="2"/>
      </rPr>
      <t xml:space="preserve"> </t>
    </r>
    <r>
      <rPr>
        <sz val="9"/>
        <color rgb="FF214884"/>
        <rFont val="Verdana"/>
        <family val="2"/>
      </rPr>
      <t>are managed the best they reasonably can be</t>
    </r>
  </si>
  <si>
    <r>
      <t xml:space="preserve">Risks from working in </t>
    </r>
    <r>
      <rPr>
        <b/>
        <sz val="9"/>
        <color rgb="FF214884"/>
        <rFont val="Verdana"/>
        <family val="2"/>
      </rPr>
      <t>extreme</t>
    </r>
    <r>
      <rPr>
        <sz val="9"/>
        <color rgb="FF214884"/>
        <rFont val="Verdana"/>
        <family val="2"/>
      </rPr>
      <t xml:space="preserve"> </t>
    </r>
    <r>
      <rPr>
        <b/>
        <sz val="9"/>
        <color rgb="FF214884"/>
        <rFont val="Verdana"/>
        <family val="2"/>
      </rPr>
      <t xml:space="preserve">temperature </t>
    </r>
    <r>
      <rPr>
        <sz val="9"/>
        <color rgb="FF214884"/>
        <rFont val="Verdana"/>
        <family val="2"/>
      </rPr>
      <t>at work</t>
    </r>
    <r>
      <rPr>
        <b/>
        <sz val="9"/>
        <color rgb="FF214884"/>
        <rFont val="Verdana"/>
        <family val="2"/>
      </rPr>
      <t xml:space="preserve"> </t>
    </r>
    <r>
      <rPr>
        <sz val="9"/>
        <color rgb="FF214884"/>
        <rFont val="Verdana"/>
        <family val="2"/>
      </rPr>
      <t>are managed the best they reasonably can be</t>
    </r>
  </si>
  <si>
    <r>
      <t xml:space="preserve">Risks to the </t>
    </r>
    <r>
      <rPr>
        <b/>
        <sz val="9"/>
        <color rgb="FF214884"/>
        <rFont val="Verdana"/>
        <family val="2"/>
      </rPr>
      <t>mental health of staff who work from home</t>
    </r>
    <r>
      <rPr>
        <sz val="9"/>
        <color rgb="FF214884"/>
        <rFont val="Verdana"/>
        <family val="2"/>
      </rPr>
      <t xml:space="preserve"> are managed the best they reasonably can be</t>
    </r>
  </si>
  <si>
    <t>Ref.</t>
  </si>
  <si>
    <t xml:space="preserve">Overall Element Maturity: </t>
  </si>
  <si>
    <t>Opinion 
Gap</t>
  </si>
  <si>
    <t>Question summary</t>
  </si>
  <si>
    <t>Employee 
Mean Score</t>
  </si>
  <si>
    <t>Snr. Manager Mean Score</t>
  </si>
  <si>
    <t>Combined 
Mean Score</t>
  </si>
  <si>
    <t>Question Summary</t>
  </si>
  <si>
    <t>Employee Questions</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</si>
  <si>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</si>
  <si>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</si>
  <si>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</si>
  <si>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</si>
  <si>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</si>
  <si>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</si>
  <si>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</si>
  <si>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</si>
  <si>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</si>
  <si>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</si>
  <si>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</si>
  <si>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</si>
  <si>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</si>
  <si>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</si>
  <si>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</si>
  <si>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</si>
  <si>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</si>
  <si>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</si>
  <si>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</si>
  <si>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</si>
  <si>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</si>
  <si>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</si>
  <si>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</si>
  <si>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</si>
  <si>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</si>
  <si>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</si>
  <si>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</si>
  <si>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</si>
  <si>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</si>
  <si>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</si>
  <si>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</si>
  <si>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</si>
  <si>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</si>
  <si>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</si>
  <si>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</si>
  <si>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</si>
  <si>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</si>
  <si>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</si>
  <si>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</si>
  <si>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</si>
  <si>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</si>
  <si>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</si>
  <si>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</si>
  <si>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</si>
  <si>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</si>
  <si>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</si>
  <si>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</si>
  <si>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</si>
  <si>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</si>
  <si>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</si>
  <si>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Senior Manager Questions</t>
  </si>
  <si>
    <t>(For each Employee survey, any data input that is not between 1-5 or 'N'/'n' will be flagged as an error in this row)</t>
  </si>
  <si>
    <t>(For each Senior Manager survey, any data input that is not between 1-5 or 'N'/'n' will be flagged as an error in this row)</t>
  </si>
  <si>
    <r>
      <t xml:space="preserve">Worker Engagement </t>
    </r>
    <r>
      <rPr>
        <sz val="12"/>
        <color theme="1"/>
        <rFont val="Verdana"/>
        <family val="2"/>
      </rPr>
      <t xml:space="preserve">ratings data input sheet </t>
    </r>
  </si>
  <si>
    <r>
      <t xml:space="preserve">Risk Management </t>
    </r>
    <r>
      <rPr>
        <sz val="12"/>
        <color theme="1"/>
        <rFont val="Verdana"/>
        <family val="2"/>
      </rPr>
      <t xml:space="preserve">ratings data input sheet </t>
    </r>
  </si>
  <si>
    <r>
      <t xml:space="preserve">Leadership </t>
    </r>
    <r>
      <rPr>
        <sz val="12"/>
        <color theme="0"/>
        <rFont val="Verdana"/>
        <family val="2"/>
      </rPr>
      <t>ratings data input sheet</t>
    </r>
  </si>
  <si>
    <t>(For each Snr. Manager survey, any data input that is not between 1-5 or 'N'/'n' will be flagged as an error in this row)</t>
  </si>
  <si>
    <t>WorkSafe-SafePlus</t>
  </si>
  <si>
    <t>How to use – Paper surveys result calculator guide</t>
  </si>
  <si>
    <r>
      <t xml:space="preserve">The following link opens a step-by-step guide to using the calculator and getting your SafePlus report. 
</t>
    </r>
    <r>
      <rPr>
        <b/>
        <sz val="11"/>
        <color theme="1"/>
        <rFont val="Aptos"/>
        <family val="2"/>
      </rPr>
      <t>Click to open.</t>
    </r>
  </si>
  <si>
    <r>
      <t xml:space="preserve">Use this result calculator if all survey responses were collected on </t>
    </r>
    <r>
      <rPr>
        <b/>
        <sz val="11"/>
        <color theme="1"/>
        <rFont val="Aptos"/>
        <family val="2"/>
      </rPr>
      <t>paper survey forms</t>
    </r>
    <r>
      <rPr>
        <sz val="11"/>
        <color theme="1"/>
        <rFont val="Aptos"/>
        <family val="2"/>
      </rPr>
      <t xml:space="preserve">.
</t>
    </r>
    <r>
      <rPr>
        <b/>
        <sz val="11"/>
        <color theme="1"/>
        <rFont val="Aptos"/>
        <family val="2"/>
      </rPr>
      <t>To start</t>
    </r>
    <r>
      <rPr>
        <sz val="11"/>
        <color theme="1"/>
        <rFont val="Aptos"/>
        <family val="2"/>
      </rPr>
      <t>, you may need to click '</t>
    </r>
    <r>
      <rPr>
        <b/>
        <sz val="11"/>
        <color theme="1"/>
        <rFont val="Aptos"/>
        <family val="2"/>
      </rPr>
      <t>Enable Editing</t>
    </r>
    <r>
      <rPr>
        <sz val="11"/>
        <color theme="1"/>
        <rFont val="Aptos"/>
        <family val="2"/>
      </rPr>
      <t>' (button near top of screen). Then '</t>
    </r>
    <r>
      <rPr>
        <b/>
        <sz val="11"/>
        <color theme="1"/>
        <rFont val="Aptos"/>
        <family val="2"/>
      </rPr>
      <t>Save as</t>
    </r>
    <r>
      <rPr>
        <sz val="11"/>
        <color theme="1"/>
        <rFont val="Aptos"/>
        <family val="2"/>
      </rPr>
      <t>' a copy to your own file storage location.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</si>
</sst>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000"/>
    <numFmt numFmtId="166" formatCode="_-* #,##0.0_-;\-* #,##0.0_-;_-* &quot;-&quot;??_-;_-@_-"/>
    <numFmt numFmtId="167" formatCode="_-* #,##0_-;\-* #,##0_-;_-* &quot;-&quot;??_-;_-@_-"/>
    <numFmt numFmtId="168" formatCode="_-* #,##0.000_-;\-* #,##0.000_-;_-* &quot;-&quot;??_-;_-@_-"/>
  </numFmts>
  <fonts count="51" x14ac:knownFonts="1">
    <font>
      <sz val="11"/>
      <color theme="1"/>
      <name val="Aptos Narrow"/>
      <family val="2"/>
      <scheme val="minor"/>
    </font>
    <font>
      <sz val="8"/>
      <color theme="1"/>
      <name val="Verdana"/>
      <family val="2"/>
    </font>
    <font>
      <b/>
      <sz val="8"/>
      <color theme="1"/>
      <name val="Verdana"/>
      <family val="2"/>
    </font>
    <font>
      <sz val="8"/>
      <color rgb="FF4C94D8"/>
      <name val="Verdana"/>
      <family val="2"/>
    </font>
    <font>
      <sz val="8"/>
      <name val="Aptos Narrow"/>
      <family val="2"/>
      <scheme val="minor"/>
    </font>
    <font>
      <i/>
      <sz val="8"/>
      <color theme="1"/>
      <name val="Verdana"/>
      <family val="2"/>
    </font>
    <font>
      <b/>
      <sz val="10"/>
      <color theme="1"/>
      <name val="Verdana"/>
      <family val="2"/>
    </font>
    <font>
      <b/>
      <sz val="10"/>
      <color rgb="FFFFFF00"/>
      <name val="Verdana"/>
      <family val="2"/>
    </font>
    <font>
      <sz val="9"/>
      <color theme="1"/>
      <name val="Verdana"/>
      <family val="2"/>
    </font>
    <font>
      <sz val="10"/>
      <color theme="1"/>
      <name val="Verdana"/>
      <family val="2"/>
    </font>
    <font>
      <sz val="10"/>
      <color rgb="FF4C94D8"/>
      <name val="Verdana"/>
      <family val="2"/>
    </font>
    <font>
      <b/>
      <sz val="10"/>
      <color theme="0"/>
      <name val="Verdana"/>
      <family val="2"/>
    </font>
    <font>
      <b/>
      <sz val="12"/>
      <color theme="1"/>
      <name val="Verdana"/>
      <family val="2"/>
    </font>
    <font>
      <sz val="12"/>
      <color theme="1"/>
      <name val="Verdana"/>
      <family val="2"/>
    </font>
    <font>
      <sz val="11"/>
      <color theme="1"/>
      <name val="Verdana"/>
      <family val="2"/>
    </font>
    <font>
      <sz val="11"/>
      <color theme="1"/>
      <name val="Aptos"/>
      <family val="2"/>
    </font>
    <font>
      <b/>
      <sz val="11"/>
      <color theme="1"/>
      <name val="Aptos"/>
      <family val="2"/>
    </font>
    <font>
      <b/>
      <sz val="12"/>
      <color theme="1"/>
      <name val="Aptos"/>
      <family val="2"/>
    </font>
    <font>
      <sz val="8"/>
      <name val="Verdana"/>
      <family val="2"/>
    </font>
    <font>
      <u/>
      <sz val="11"/>
      <color theme="10"/>
      <name val="Aptos Narrow"/>
      <family val="2"/>
      <scheme val="minor"/>
    </font>
    <font>
      <b/>
      <sz val="9"/>
      <color theme="1"/>
      <name val="Verdana"/>
      <family val="2"/>
    </font>
    <font>
      <b/>
      <u/>
      <sz val="12"/>
      <color theme="1"/>
      <name val="Verdana"/>
      <family val="2"/>
    </font>
    <font>
      <sz val="9"/>
      <color indexed="81"/>
      <name val="Tahoma"/>
      <family val="2"/>
    </font>
    <font>
      <sz val="8"/>
      <color indexed="81"/>
      <name val="Verdana"/>
      <family val="2"/>
    </font>
    <font>
      <b/>
      <sz val="10"/>
      <color theme="1"/>
      <name val="Arial Narrow"/>
      <family val="2"/>
    </font>
    <font>
      <sz val="10"/>
      <color theme="1"/>
      <name val="Arial Narrow"/>
      <family val="2"/>
    </font>
    <font>
      <b/>
      <sz val="10"/>
      <color theme="1"/>
      <name val="Aptos Narrow"/>
      <family val="2"/>
      <scheme val="minor"/>
    </font>
    <font>
      <b/>
      <sz val="9"/>
      <color rgb="FFFFFF00"/>
      <name val="Verdana"/>
      <family val="2"/>
    </font>
    <font>
      <b/>
      <sz val="9"/>
      <name val="Verdana"/>
      <family val="2"/>
    </font>
    <font>
      <sz val="10"/>
      <color indexed="81"/>
      <name val="Aptos Narrow"/>
      <family val="2"/>
      <scheme val="minor"/>
    </font>
    <font>
      <b/>
      <sz val="10"/>
      <color rgb="FFFFFFFF"/>
      <name val="Verdana"/>
      <family val="2"/>
    </font>
    <font>
      <sz val="9"/>
      <color rgb="FF214884"/>
      <name val="Verdana"/>
      <family val="2"/>
    </font>
    <font>
      <sz val="10"/>
      <color rgb="FF214884"/>
      <name val="Verdana"/>
      <family val="2"/>
    </font>
    <font>
      <b/>
      <sz val="10"/>
      <color rgb="FF214884"/>
      <name val="Verdana"/>
      <family val="2"/>
    </font>
    <font>
      <b/>
      <sz val="9"/>
      <color rgb="FF214884"/>
      <name val="Verdana"/>
      <family val="2"/>
    </font>
    <font>
      <b/>
      <sz val="10"/>
      <name val="Verdana"/>
      <family val="2"/>
    </font>
    <font>
      <b/>
      <sz val="10"/>
      <color rgb="FFFFFF00"/>
      <name val="Aptos Narrow"/>
      <family val="2"/>
      <scheme val="minor"/>
    </font>
    <font>
      <sz val="10"/>
      <color theme="1"/>
      <name val="Aptos Narrow"/>
      <family val="2"/>
    </font>
    <font>
      <u/>
      <sz val="10"/>
      <color theme="10"/>
      <name val="Aptos Narrow"/>
      <family val="2"/>
    </font>
    <font>
      <b/>
      <u/>
      <sz val="10"/>
      <color theme="10"/>
      <name val="Aptos Narrow"/>
      <family val="2"/>
    </font>
    <font>
      <sz val="10"/>
      <color theme="1"/>
      <name val="Aptos Narrow"/>
      <family val="2"/>
      <scheme val="minor"/>
    </font>
    <font>
      <b/>
      <sz val="10"/>
      <color theme="1"/>
      <name val="Aptos Narrow"/>
      <family val="2"/>
    </font>
    <font>
      <b/>
      <sz val="12"/>
      <color rgb="FFFFFFFF"/>
      <name val="Verdana"/>
      <family val="2"/>
    </font>
    <font>
      <sz val="9"/>
      <color rgb="FFFFFF00"/>
      <name val="Verdana"/>
      <family val="2"/>
    </font>
    <font>
      <sz val="11"/>
      <color theme="1"/>
      <name val="Aptos Narrow"/>
      <family val="2"/>
      <scheme val="minor"/>
    </font>
    <font>
      <b/>
      <sz val="12"/>
      <color theme="0"/>
      <name val="Verdana"/>
      <family val="2"/>
    </font>
    <font>
      <sz val="12"/>
      <color theme="0"/>
      <name val="Verdana"/>
      <family val="2"/>
    </font>
    <font>
      <b/>
      <sz val="12"/>
      <color rgb="FFFFFF00"/>
      <name val="Verdana"/>
      <family val="2"/>
    </font>
    <font>
      <sz val="10"/>
      <color rgb="FF000000"/>
      <name val="Verdana"/>
      <family val="2"/>
    </font>
    <font>
      <sz val="10"/>
      <name val="Verdana"/>
      <family val="2"/>
    </font>
    <font>
      <b/>
      <u/>
      <sz val="11"/>
      <color theme="10"/>
      <name val="Verdana"/>
      <family val="2"/>
    </font>
  </fonts>
  <fills count="20">
    <fill>
      <patternFill patternType="none"/>
    </fill>
    <fill>
      <patternFill patternType="gray125"/>
    </fill>
    <fill>
      <patternFill patternType="solid">
        <fgColor rgb="FFEBE8E8"/>
        <bgColor indexed="64"/>
      </patternFill>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ADCED2"/>
        <bgColor indexed="64"/>
      </patternFill>
    </fill>
    <fill>
      <patternFill patternType="solid">
        <fgColor rgb="FFF98E2B"/>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BB752"/>
        <bgColor indexed="64"/>
      </patternFill>
    </fill>
    <fill>
      <patternFill patternType="solid">
        <fgColor rgb="FF42C1E8"/>
        <bgColor indexed="64"/>
      </patternFill>
    </fill>
    <fill>
      <patternFill patternType="solid">
        <fgColor rgb="FF404042"/>
        <bgColor indexed="64"/>
      </patternFill>
    </fill>
    <fill>
      <patternFill patternType="solid">
        <fgColor rgb="FF214884"/>
        <bgColor indexed="64"/>
      </patternFill>
    </fill>
    <fill>
      <patternFill patternType="solid">
        <fgColor rgb="FFDAF2D0"/>
        <bgColor indexed="64"/>
      </patternFill>
    </fill>
    <fill>
      <patternFill patternType="solid">
        <fgColor rgb="FFB5E6A2"/>
        <bgColor indexed="64"/>
      </patternFill>
    </fill>
    <fill>
      <patternFill patternType="solid">
        <fgColor rgb="FF8ED973"/>
        <bgColor indexed="64"/>
      </patternFill>
    </fill>
    <fill>
      <patternFill patternType="solid">
        <fgColor rgb="FFFFFFFF"/>
        <bgColor indexed="64"/>
      </patternFill>
    </fill>
    <fill>
      <patternFill patternType="solid">
        <fgColor rgb="FFD9F3FA"/>
        <bgColor indexed="64"/>
      </patternFill>
    </fill>
    <fill>
      <patternFill patternType="solid">
        <fgColor theme="0"/>
        <bgColor indexed="64"/>
      </patternFill>
    </fill>
  </fills>
  <borders count="1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s>
  <cellStyleXfs count="3">
    <xf numFmtId="0" fontId="0" fillId="0" borderId="0"/>
    <xf numFmtId="0" fontId="19" fillId="0" borderId="0" applyNumberFormat="0" applyFill="0" applyBorder="0" applyAlignment="0" applyProtection="0"/>
    <xf numFmtId="43" fontId="44" fillId="0" borderId="0" applyFont="0" applyFill="0" applyBorder="0" applyAlignment="0" applyProtection="0"/>
  </cellStyleXfs>
  <cellXfs count="205">
    <xf numFmtId="0" fontId="0" fillId="0" borderId="0" xfId="0"/>
    <xf numFmtId="0" fontId="1" fillId="0" borderId="0" xfId="0" applyFont="1" applyProtection="1">
      <protection locked="0"/>
    </xf>
    <xf numFmtId="0" fontId="15" fillId="0" borderId="0" xfId="0" applyFont="1"/>
    <xf numFmtId="0" fontId="15" fillId="0" borderId="0" xfId="0" applyFont="1" applyAlignment="1">
      <alignment vertical="center" wrapText="1"/>
    </xf>
    <xf numFmtId="0" fontId="0" fillId="0" borderId="0" xfId="0" applyAlignment="1">
      <alignment wrapText="1"/>
    </xf>
    <xf numFmtId="0" fontId="15" fillId="0" borderId="0" xfId="0" applyFont="1" applyAlignment="1">
      <alignment wrapText="1"/>
    </xf>
    <xf numFmtId="0" fontId="17" fillId="2" borderId="0" xfId="0" applyFont="1" applyFill="1" applyAlignment="1">
      <alignment vertical="center" wrapText="1"/>
    </xf>
    <xf numFmtId="49" fontId="15" fillId="0" borderId="0" xfId="0" quotePrefix="1" applyNumberFormat="1" applyFont="1" applyAlignment="1">
      <alignment horizontal="right" wrapText="1"/>
    </xf>
    <xf numFmtId="0" fontId="15" fillId="0" borderId="0" xfId="0" applyFont="1" applyAlignment="1">
      <alignment horizontal="right" wrapText="1"/>
    </xf>
    <xf numFmtId="0" fontId="16" fillId="0" borderId="0" xfId="0" applyFont="1" applyAlignment="1">
      <alignment vertical="center" wrapText="1"/>
    </xf>
    <xf numFmtId="0" fontId="16" fillId="0" borderId="0" xfId="0" applyFont="1" applyAlignment="1">
      <alignment wrapText="1"/>
    </xf>
    <xf numFmtId="49" fontId="15" fillId="0" borderId="0" xfId="0" quotePrefix="1" applyNumberFormat="1" applyFont="1" applyAlignment="1">
      <alignment horizontal="right" vertical="top" wrapText="1"/>
    </xf>
    <xf numFmtId="0" fontId="15" fillId="0" borderId="0" xfId="0" applyFont="1" applyAlignment="1">
      <alignment vertical="top" wrapText="1"/>
    </xf>
    <xf numFmtId="0" fontId="15" fillId="0" borderId="0" xfId="0" applyFont="1" applyAlignment="1">
      <alignment horizontal="right" vertical="top" wrapText="1"/>
    </xf>
    <xf numFmtId="0" fontId="15" fillId="4" borderId="0" xfId="0" applyFont="1" applyFill="1" applyAlignment="1">
      <alignment vertical="center" wrapText="1"/>
    </xf>
    <xf numFmtId="0" fontId="30" fillId="12" borderId="0" xfId="0" applyFont="1" applyFill="1" applyAlignment="1" applyProtection="1">
      <alignment horizontal="center" vertical="center"/>
      <protection locked="0"/>
    </xf>
    <xf numFmtId="0" fontId="11" fillId="12" borderId="0" xfId="0" applyFont="1" applyFill="1" applyAlignment="1" applyProtection="1">
      <alignment horizontal="center" vertical="center"/>
      <protection locked="0"/>
    </xf>
    <xf numFmtId="0" fontId="48" fillId="3" borderId="0" xfId="0" applyFont="1" applyFill="1" applyAlignment="1" applyProtection="1">
      <alignment horizontal="left" vertical="center"/>
      <protection locked="0"/>
    </xf>
    <xf numFmtId="0" fontId="9" fillId="0" borderId="0" xfId="0" applyFont="1" applyAlignment="1" applyProtection="1">
      <alignment vertical="center"/>
      <protection locked="0"/>
    </xf>
    <xf numFmtId="0" fontId="8" fillId="0" borderId="12" xfId="0" applyFont="1" applyBorder="1" applyAlignment="1" applyProtection="1">
      <alignment vertical="center" wrapText="1"/>
      <protection locked="0"/>
    </xf>
    <xf numFmtId="0" fontId="9" fillId="2" borderId="0" xfId="0" applyFont="1" applyFill="1" applyAlignment="1" applyProtection="1">
      <alignment vertical="center"/>
      <protection locked="0"/>
    </xf>
    <xf numFmtId="0" fontId="8" fillId="2" borderId="12" xfId="0" applyFont="1" applyFill="1" applyBorder="1" applyAlignment="1" applyProtection="1">
      <alignment vertical="center" wrapText="1"/>
      <protection locked="0"/>
    </xf>
    <xf numFmtId="0" fontId="1" fillId="0" borderId="7" xfId="0" applyFont="1" applyBorder="1" applyProtection="1">
      <protection locked="0"/>
    </xf>
    <xf numFmtId="0" fontId="9" fillId="18" borderId="0" xfId="0" applyFont="1" applyFill="1" applyAlignment="1" applyProtection="1">
      <alignment vertical="center"/>
      <protection locked="0"/>
    </xf>
    <xf numFmtId="0" fontId="8" fillId="18" borderId="12" xfId="0" applyFont="1" applyFill="1" applyBorder="1" applyAlignment="1" applyProtection="1">
      <alignment vertical="center" wrapText="1"/>
      <protection locked="0"/>
    </xf>
    <xf numFmtId="2" fontId="8" fillId="18" borderId="12" xfId="0" applyNumberFormat="1" applyFont="1" applyFill="1" applyBorder="1" applyAlignment="1" applyProtection="1">
      <alignment vertical="center" wrapText="1"/>
      <protection locked="0"/>
    </xf>
    <xf numFmtId="1" fontId="9" fillId="18" borderId="0" xfId="0" applyNumberFormat="1" applyFont="1" applyFill="1" applyAlignment="1" applyProtection="1">
      <alignment vertical="center"/>
      <protection locked="0"/>
    </xf>
    <xf numFmtId="0" fontId="1" fillId="0" borderId="0" xfId="0" applyFont="1"/>
    <xf numFmtId="0" fontId="9" fillId="4" borderId="0" xfId="0" applyFont="1" applyFill="1" applyAlignment="1">
      <alignment vertical="center"/>
    </xf>
    <xf numFmtId="0" fontId="1" fillId="19" borderId="0" xfId="0" applyFont="1" applyFill="1" applyAlignment="1">
      <alignment horizontal="center"/>
    </xf>
    <xf numFmtId="0" fontId="45" fillId="13" borderId="0" xfId="0" applyFont="1" applyFill="1" applyAlignment="1">
      <alignment horizontal="center" vertical="center"/>
    </xf>
    <xf numFmtId="0" fontId="1" fillId="2" borderId="0" xfId="0" applyFont="1" applyFill="1" applyAlignment="1">
      <alignment horizontal="center"/>
    </xf>
    <xf numFmtId="0" fontId="1" fillId="2" borderId="0" xfId="0" applyFont="1" applyFill="1" applyAlignment="1">
      <alignment horizontal="left" vertical="center"/>
    </xf>
    <xf numFmtId="0" fontId="7" fillId="12" borderId="0" xfId="0" applyFont="1" applyFill="1" applyAlignment="1">
      <alignment horizontal="left" vertical="center"/>
    </xf>
    <xf numFmtId="0" fontId="47" fillId="12" borderId="0" xfId="0" applyFont="1" applyFill="1" applyAlignment="1">
      <alignment horizontal="left" vertical="center"/>
    </xf>
    <xf numFmtId="0" fontId="9" fillId="0" borderId="0" xfId="0" applyFont="1" applyAlignment="1">
      <alignment vertical="center"/>
    </xf>
    <xf numFmtId="0" fontId="9" fillId="0" borderId="0" xfId="0" applyFont="1" applyAlignment="1">
      <alignment vertical="center" wrapText="1"/>
    </xf>
    <xf numFmtId="0" fontId="9" fillId="2" borderId="0" xfId="0" applyFont="1" applyFill="1" applyAlignment="1">
      <alignment vertical="center"/>
    </xf>
    <xf numFmtId="0" fontId="9" fillId="2" borderId="0" xfId="0" applyFont="1" applyFill="1" applyAlignment="1">
      <alignment vertical="center" wrapText="1"/>
    </xf>
    <xf numFmtId="2" fontId="9" fillId="2" borderId="0" xfId="0" applyNumberFormat="1" applyFont="1" applyFill="1" applyAlignment="1">
      <alignment vertical="center"/>
    </xf>
    <xf numFmtId="0" fontId="32" fillId="2" borderId="0" xfId="0" applyFont="1" applyFill="1" applyAlignment="1">
      <alignment vertical="center"/>
    </xf>
    <xf numFmtId="0" fontId="32" fillId="2" borderId="0" xfId="0" applyFont="1" applyFill="1" applyAlignment="1">
      <alignment vertical="center" wrapText="1"/>
    </xf>
    <xf numFmtId="0" fontId="9" fillId="0" borderId="7" xfId="0" applyFont="1" applyBorder="1" applyAlignment="1">
      <alignment vertical="center"/>
    </xf>
    <xf numFmtId="0" fontId="10" fillId="0" borderId="7" xfId="0" applyFont="1" applyBorder="1" applyAlignment="1">
      <alignment vertical="center" wrapText="1"/>
    </xf>
    <xf numFmtId="0" fontId="9" fillId="18" borderId="0" xfId="0" applyFont="1" applyFill="1" applyAlignment="1">
      <alignment vertical="center" wrapText="1"/>
    </xf>
    <xf numFmtId="0" fontId="7" fillId="12" borderId="0" xfId="0" applyFont="1" applyFill="1" applyAlignment="1">
      <alignment horizontal="center" vertical="center"/>
    </xf>
    <xf numFmtId="0" fontId="9" fillId="18" borderId="0" xfId="0" applyFont="1" applyFill="1" applyAlignment="1">
      <alignment vertical="center"/>
    </xf>
    <xf numFmtId="2" fontId="9" fillId="18" borderId="0" xfId="0" applyNumberFormat="1" applyFont="1" applyFill="1" applyAlignment="1">
      <alignment vertical="center"/>
    </xf>
    <xf numFmtId="2" fontId="9" fillId="18" borderId="0" xfId="0" applyNumberFormat="1" applyFont="1" applyFill="1" applyAlignment="1">
      <alignment vertical="center" wrapText="1"/>
    </xf>
    <xf numFmtId="0" fontId="32" fillId="18" borderId="0" xfId="0" applyFont="1" applyFill="1" applyAlignment="1">
      <alignment vertical="center"/>
    </xf>
    <xf numFmtId="0" fontId="32" fillId="18" borderId="0" xfId="0" applyFont="1" applyFill="1" applyAlignment="1">
      <alignment vertical="center" wrapText="1"/>
    </xf>
    <xf numFmtId="0" fontId="6" fillId="0" borderId="0" xfId="0" applyFont="1" applyAlignment="1">
      <alignment horizontal="center" vertical="center"/>
    </xf>
    <xf numFmtId="0" fontId="1" fillId="2" borderId="1" xfId="0" applyFont="1" applyFill="1" applyBorder="1" applyAlignment="1">
      <alignment horizontal="center"/>
    </xf>
    <xf numFmtId="0" fontId="20" fillId="2" borderId="2" xfId="0" applyFont="1" applyFill="1" applyBorder="1" applyAlignment="1">
      <alignment horizontal="center" vertical="center"/>
    </xf>
    <xf numFmtId="0" fontId="20" fillId="2" borderId="14" xfId="0" applyFont="1" applyFill="1" applyBorder="1" applyAlignment="1">
      <alignment horizontal="center" vertical="center"/>
    </xf>
    <xf numFmtId="0" fontId="20" fillId="2" borderId="3" xfId="0" applyFont="1" applyFill="1" applyBorder="1" applyAlignment="1">
      <alignment horizontal="center" vertical="center"/>
    </xf>
    <xf numFmtId="0" fontId="9" fillId="3" borderId="0" xfId="0" applyFont="1" applyFill="1" applyAlignment="1">
      <alignment horizontal="left" vertical="center"/>
    </xf>
    <xf numFmtId="0" fontId="3" fillId="0" borderId="7" xfId="0" applyFont="1" applyBorder="1" applyAlignment="1">
      <alignment vertical="center" wrapText="1"/>
    </xf>
    <xf numFmtId="0" fontId="6" fillId="18" borderId="7" xfId="0" applyFont="1" applyFill="1" applyBorder="1" applyAlignment="1">
      <alignment horizontal="center" vertical="center"/>
    </xf>
    <xf numFmtId="0" fontId="1" fillId="0" borderId="7" xfId="0" applyFont="1" applyBorder="1"/>
    <xf numFmtId="0" fontId="20" fillId="18" borderId="2" xfId="0" quotePrefix="1" applyFont="1" applyFill="1" applyBorder="1" applyAlignment="1">
      <alignment vertical="center"/>
    </xf>
    <xf numFmtId="0" fontId="20" fillId="18" borderId="14" xfId="0" applyFont="1" applyFill="1" applyBorder="1" applyAlignment="1">
      <alignment vertical="center"/>
    </xf>
    <xf numFmtId="0" fontId="20" fillId="18" borderId="3" xfId="0" applyFont="1" applyFill="1" applyBorder="1" applyAlignment="1">
      <alignment vertical="center"/>
    </xf>
    <xf numFmtId="0" fontId="9" fillId="0" borderId="0" xfId="0" applyFont="1" applyAlignment="1" applyProtection="1">
      <alignment horizontal="right" vertical="center"/>
      <protection locked="0"/>
    </xf>
    <xf numFmtId="0" fontId="9" fillId="2" borderId="0" xfId="0" applyFont="1" applyFill="1" applyAlignment="1" applyProtection="1">
      <alignment horizontal="right" vertical="center"/>
      <protection locked="0"/>
    </xf>
    <xf numFmtId="0" fontId="9" fillId="18" borderId="0" xfId="0" applyFont="1" applyFill="1" applyAlignment="1" applyProtection="1">
      <alignment horizontal="right" vertical="center"/>
      <protection locked="0"/>
    </xf>
    <xf numFmtId="0" fontId="12" fillId="6" borderId="0" xfId="0" applyFont="1" applyFill="1" applyAlignment="1">
      <alignment horizontal="left" vertical="center"/>
    </xf>
    <xf numFmtId="0" fontId="12" fillId="2" borderId="7" xfId="0" applyFont="1" applyFill="1" applyBorder="1" applyAlignment="1">
      <alignment horizontal="center" vertical="center"/>
    </xf>
    <xf numFmtId="0" fontId="1" fillId="2" borderId="8" xfId="0" applyFont="1" applyFill="1" applyBorder="1" applyAlignment="1">
      <alignment horizontal="left" vertical="center"/>
    </xf>
    <xf numFmtId="0" fontId="49" fillId="0" borderId="0" xfId="0" applyFont="1" applyAlignment="1">
      <alignment vertical="center" wrapText="1"/>
    </xf>
    <xf numFmtId="0" fontId="49" fillId="2" borderId="0" xfId="0" applyFont="1" applyFill="1" applyAlignment="1">
      <alignment vertical="center" wrapText="1"/>
    </xf>
    <xf numFmtId="0" fontId="9" fillId="0" borderId="7" xfId="0" applyFont="1" applyBorder="1" applyAlignment="1">
      <alignment vertical="center" wrapText="1"/>
    </xf>
    <xf numFmtId="0" fontId="6" fillId="18" borderId="0" xfId="0" applyFont="1" applyFill="1" applyAlignment="1">
      <alignment horizontal="center" vertical="center"/>
    </xf>
    <xf numFmtId="0" fontId="18" fillId="18" borderId="3" xfId="0" applyFont="1" applyFill="1" applyBorder="1" applyAlignment="1">
      <alignment vertical="center" wrapText="1"/>
    </xf>
    <xf numFmtId="0" fontId="49" fillId="18" borderId="0" xfId="0" applyFont="1" applyFill="1" applyAlignment="1">
      <alignment vertical="center" wrapText="1"/>
    </xf>
    <xf numFmtId="0" fontId="20" fillId="2" borderId="2" xfId="0" quotePrefix="1" applyFont="1" applyFill="1" applyBorder="1" applyAlignment="1">
      <alignment horizontal="center" vertical="center"/>
    </xf>
    <xf numFmtId="0" fontId="20" fillId="2" borderId="14" xfId="0" quotePrefix="1" applyFont="1" applyFill="1" applyBorder="1" applyAlignment="1">
      <alignment horizontal="center" vertical="center"/>
    </xf>
    <xf numFmtId="0" fontId="20" fillId="2" borderId="3" xfId="0" quotePrefix="1" applyFont="1" applyFill="1" applyBorder="1" applyAlignment="1">
      <alignment horizontal="center" vertical="center"/>
    </xf>
    <xf numFmtId="0" fontId="20" fillId="18" borderId="0" xfId="0" applyFont="1" applyFill="1" applyAlignment="1">
      <alignment vertical="center"/>
    </xf>
    <xf numFmtId="0" fontId="9" fillId="0" borderId="12" xfId="0" applyFont="1" applyBorder="1" applyAlignment="1" applyProtection="1">
      <alignment vertical="center" wrapText="1"/>
      <protection locked="0"/>
    </xf>
    <xf numFmtId="0" fontId="9" fillId="2" borderId="12" xfId="0" applyFont="1" applyFill="1" applyBorder="1" applyAlignment="1" applyProtection="1">
      <alignment vertical="center" wrapText="1"/>
      <protection locked="0"/>
    </xf>
    <xf numFmtId="0" fontId="10" fillId="0" borderId="12" xfId="0" applyFont="1" applyBorder="1" applyAlignment="1" applyProtection="1">
      <alignment vertical="center" wrapText="1"/>
      <protection locked="0"/>
    </xf>
    <xf numFmtId="0" fontId="10" fillId="2" borderId="12" xfId="0" applyFont="1" applyFill="1" applyBorder="1" applyAlignment="1" applyProtection="1">
      <alignment vertical="center" wrapText="1"/>
      <protection locked="0"/>
    </xf>
    <xf numFmtId="0" fontId="10" fillId="2" borderId="9" xfId="0" applyFont="1" applyFill="1" applyBorder="1" applyAlignment="1" applyProtection="1">
      <alignment vertical="center" wrapText="1"/>
      <protection locked="0"/>
    </xf>
    <xf numFmtId="0" fontId="9" fillId="18" borderId="12" xfId="0" applyFont="1" applyFill="1" applyBorder="1" applyAlignment="1" applyProtection="1">
      <alignment vertical="center" wrapText="1"/>
      <protection locked="0"/>
    </xf>
    <xf numFmtId="0" fontId="10" fillId="18" borderId="12" xfId="0" applyFont="1" applyFill="1" applyBorder="1" applyAlignment="1" applyProtection="1">
      <alignment vertical="center" wrapText="1"/>
      <protection locked="0"/>
    </xf>
    <xf numFmtId="0" fontId="12" fillId="7" borderId="0" xfId="0" applyFont="1" applyFill="1" applyAlignment="1">
      <alignment horizontal="center" vertical="center"/>
    </xf>
    <xf numFmtId="0" fontId="6" fillId="2" borderId="0" xfId="0" applyFont="1" applyFill="1" applyAlignment="1">
      <alignment horizontal="center" vertical="center"/>
    </xf>
    <xf numFmtId="0" fontId="32" fillId="0" borderId="0" xfId="0" applyFont="1" applyAlignment="1">
      <alignment vertical="center"/>
    </xf>
    <xf numFmtId="0" fontId="32" fillId="0" borderId="0" xfId="0" applyFont="1" applyAlignment="1">
      <alignment vertical="center" wrapText="1"/>
    </xf>
    <xf numFmtId="2" fontId="32" fillId="2" borderId="0" xfId="0" applyNumberFormat="1" applyFont="1" applyFill="1" applyAlignment="1">
      <alignment vertical="center"/>
    </xf>
    <xf numFmtId="2" fontId="32" fillId="0" borderId="0" xfId="0" applyNumberFormat="1" applyFont="1" applyAlignment="1">
      <alignment vertical="center"/>
    </xf>
    <xf numFmtId="2" fontId="9" fillId="0" borderId="7" xfId="0" applyNumberFormat="1" applyFont="1" applyBorder="1" applyAlignment="1">
      <alignment vertical="center"/>
    </xf>
    <xf numFmtId="0" fontId="1" fillId="18" borderId="0" xfId="0" applyFont="1" applyFill="1" applyAlignment="1">
      <alignment horizontal="left" vertical="center"/>
    </xf>
    <xf numFmtId="0" fontId="7" fillId="12" borderId="1" xfId="0" applyFont="1" applyFill="1" applyBorder="1" applyAlignment="1">
      <alignment horizontal="left" vertical="center"/>
    </xf>
    <xf numFmtId="2" fontId="32" fillId="18" borderId="0" xfId="0" applyNumberFormat="1" applyFont="1" applyFill="1" applyAlignment="1">
      <alignment vertical="center"/>
    </xf>
    <xf numFmtId="0" fontId="20" fillId="2" borderId="0" xfId="0" quotePrefix="1" applyFont="1" applyFill="1" applyAlignment="1">
      <alignment horizontal="center" vertical="center"/>
    </xf>
    <xf numFmtId="0" fontId="2" fillId="18" borderId="0" xfId="0" applyFont="1" applyFill="1" applyAlignment="1">
      <alignment horizontal="center"/>
    </xf>
    <xf numFmtId="0" fontId="6" fillId="3" borderId="0" xfId="0" applyFont="1" applyFill="1" applyAlignment="1">
      <alignment horizontal="left" vertical="center"/>
    </xf>
    <xf numFmtId="0" fontId="0" fillId="0" borderId="0" xfId="0" applyProtection="1">
      <protection locked="0"/>
    </xf>
    <xf numFmtId="0" fontId="8" fillId="0" borderId="0" xfId="0" applyFont="1" applyAlignment="1" applyProtection="1">
      <alignment vertical="center"/>
      <protection locked="0"/>
    </xf>
    <xf numFmtId="0" fontId="13" fillId="0" borderId="0" xfId="0" applyFont="1" applyAlignment="1">
      <alignment vertical="center"/>
    </xf>
    <xf numFmtId="0" fontId="14" fillId="0" borderId="0" xfId="0" applyFont="1"/>
    <xf numFmtId="0" fontId="42" fillId="13" borderId="0" xfId="0" applyFont="1" applyFill="1" applyAlignment="1">
      <alignment horizontal="left" vertical="center" indent="1"/>
    </xf>
    <xf numFmtId="0" fontId="13" fillId="0" borderId="0" xfId="0" applyFont="1" applyAlignment="1">
      <alignment horizontal="left" vertical="center" indent="1"/>
    </xf>
    <xf numFmtId="0" fontId="41" fillId="8" borderId="0" xfId="0" applyFont="1" applyFill="1" applyAlignment="1">
      <alignment horizontal="center" vertical="center"/>
    </xf>
    <xf numFmtId="0" fontId="12" fillId="6" borderId="0" xfId="0" applyFont="1" applyFill="1" applyAlignment="1">
      <alignment horizontal="left" vertical="center" indent="1"/>
    </xf>
    <xf numFmtId="0" fontId="26" fillId="9" borderId="0" xfId="0" applyFont="1" applyFill="1" applyAlignment="1">
      <alignment horizontal="center" vertical="center"/>
    </xf>
    <xf numFmtId="0" fontId="0" fillId="8" borderId="0" xfId="0" applyFill="1"/>
    <xf numFmtId="0" fontId="12" fillId="7" borderId="0" xfId="0" applyFont="1" applyFill="1" applyAlignment="1">
      <alignment horizontal="left" vertical="center" indent="1"/>
    </xf>
    <xf numFmtId="0" fontId="26" fillId="14" borderId="0" xfId="0" applyFont="1" applyFill="1" applyAlignment="1">
      <alignment horizontal="center" vertical="center"/>
    </xf>
    <xf numFmtId="0" fontId="0" fillId="15" borderId="0" xfId="0" applyFill="1"/>
    <xf numFmtId="0" fontId="0" fillId="16" borderId="0" xfId="0" applyFill="1"/>
    <xf numFmtId="0" fontId="26" fillId="0" borderId="0" xfId="0" applyFont="1"/>
    <xf numFmtId="0" fontId="0" fillId="10" borderId="0" xfId="0" applyFill="1"/>
    <xf numFmtId="0" fontId="0" fillId="11" borderId="0" xfId="0" applyFill="1"/>
    <xf numFmtId="0" fontId="0" fillId="13" borderId="0" xfId="0" applyFill="1"/>
    <xf numFmtId="0" fontId="24" fillId="2" borderId="0" xfId="0" applyFont="1" applyFill="1" applyAlignment="1">
      <alignment wrapText="1"/>
    </xf>
    <xf numFmtId="0" fontId="25" fillId="2" borderId="0" xfId="0" applyFont="1" applyFill="1" applyAlignment="1">
      <alignment wrapText="1"/>
    </xf>
    <xf numFmtId="0" fontId="8" fillId="0" borderId="0" xfId="0" applyFont="1" applyAlignment="1">
      <alignment vertical="center"/>
    </xf>
    <xf numFmtId="0" fontId="1" fillId="0" borderId="4" xfId="0" applyFont="1" applyBorder="1" applyAlignment="1">
      <alignment vertical="center"/>
    </xf>
    <xf numFmtId="0" fontId="18" fillId="0" borderId="5" xfId="0" applyFont="1" applyBorder="1" applyAlignment="1">
      <alignment vertical="center"/>
    </xf>
    <xf numFmtId="0" fontId="1" fillId="0" borderId="0" xfId="0" applyFont="1" applyAlignment="1">
      <alignment vertical="center"/>
    </xf>
    <xf numFmtId="0" fontId="1" fillId="0" borderId="5" xfId="0" applyFont="1" applyBorder="1" applyAlignment="1">
      <alignment vertical="center"/>
    </xf>
    <xf numFmtId="2" fontId="8" fillId="0" borderId="0" xfId="0" applyNumberFormat="1" applyFont="1" applyAlignment="1">
      <alignment vertical="center"/>
    </xf>
    <xf numFmtId="2" fontId="31" fillId="0" borderId="0" xfId="0" applyNumberFormat="1" applyFont="1" applyAlignment="1">
      <alignment vertical="center"/>
    </xf>
    <xf numFmtId="0" fontId="1" fillId="0" borderId="0" xfId="0" applyFont="1" applyAlignment="1">
      <alignment horizontal="left" vertical="center"/>
    </xf>
    <xf numFmtId="0" fontId="0" fillId="6" borderId="0" xfId="0" applyFill="1"/>
    <xf numFmtId="0" fontId="6" fillId="6" borderId="0" xfId="0" applyFont="1" applyFill="1" applyAlignment="1">
      <alignment horizontal="left" vertical="center"/>
    </xf>
    <xf numFmtId="0" fontId="13" fillId="6" borderId="0" xfId="0" applyFont="1" applyFill="1" applyAlignment="1">
      <alignment horizontal="left" vertical="center"/>
    </xf>
    <xf numFmtId="0" fontId="1" fillId="0" borderId="4" xfId="0" applyFont="1" applyBorder="1" applyAlignment="1">
      <alignment horizontal="left" vertical="center"/>
    </xf>
    <xf numFmtId="0" fontId="1" fillId="0" borderId="13" xfId="0" applyFont="1" applyBorder="1" applyAlignment="1">
      <alignment horizontal="left" vertical="center"/>
    </xf>
    <xf numFmtId="0" fontId="1" fillId="0" borderId="5" xfId="0" applyFont="1" applyBorder="1" applyAlignment="1">
      <alignment horizontal="left" vertical="center"/>
    </xf>
    <xf numFmtId="0" fontId="0" fillId="7" borderId="0" xfId="0" applyFill="1"/>
    <xf numFmtId="166" fontId="8" fillId="0" borderId="0" xfId="2" applyNumberFormat="1" applyFont="1" applyAlignment="1" applyProtection="1">
      <alignment vertical="center"/>
    </xf>
    <xf numFmtId="167" fontId="8" fillId="0" borderId="0" xfId="2" applyNumberFormat="1" applyFont="1" applyAlignment="1" applyProtection="1">
      <alignment vertical="center"/>
    </xf>
    <xf numFmtId="166" fontId="8" fillId="17" borderId="0" xfId="2" applyNumberFormat="1" applyFont="1" applyFill="1" applyAlignment="1" applyProtection="1">
      <alignment vertical="center"/>
    </xf>
    <xf numFmtId="168" fontId="8" fillId="0" borderId="0" xfId="2" applyNumberFormat="1" applyFont="1" applyAlignment="1" applyProtection="1">
      <alignment vertical="center"/>
    </xf>
    <xf numFmtId="0" fontId="9" fillId="4" borderId="0" xfId="0" applyFont="1" applyFill="1" applyAlignment="1">
      <alignment vertical="center" wrapText="1"/>
    </xf>
    <xf numFmtId="0" fontId="2" fillId="0" borderId="0" xfId="0" applyFont="1"/>
    <xf numFmtId="0" fontId="2" fillId="0" borderId="0" xfId="0" applyFont="1" applyAlignment="1">
      <alignment vertical="center"/>
    </xf>
    <xf numFmtId="0" fontId="21" fillId="0" borderId="0" xfId="0" applyFont="1" applyAlignment="1">
      <alignment horizontal="right" vertical="center"/>
    </xf>
    <xf numFmtId="0" fontId="20" fillId="2" borderId="6" xfId="0" applyFont="1" applyFill="1" applyBorder="1" applyAlignment="1">
      <alignment vertical="center" wrapText="1"/>
    </xf>
    <xf numFmtId="0" fontId="27" fillId="12" borderId="7" xfId="0" applyFont="1" applyFill="1" applyBorder="1" applyAlignment="1">
      <alignment vertical="center" wrapText="1"/>
    </xf>
    <xf numFmtId="0" fontId="20" fillId="2" borderId="7" xfId="0" applyFont="1" applyFill="1" applyBorder="1" applyAlignment="1">
      <alignment vertical="center" wrapText="1"/>
    </xf>
    <xf numFmtId="0" fontId="27" fillId="12" borderId="8" xfId="0" applyFont="1" applyFill="1" applyBorder="1" applyAlignment="1">
      <alignment vertical="center" wrapText="1"/>
    </xf>
    <xf numFmtId="0" fontId="20" fillId="0" borderId="0" xfId="0" applyFont="1" applyAlignment="1">
      <alignment horizontal="right" vertical="center"/>
    </xf>
    <xf numFmtId="167" fontId="8" fillId="0" borderId="12" xfId="2" applyNumberFormat="1" applyFont="1" applyBorder="1" applyAlignment="1" applyProtection="1">
      <alignment vertical="center"/>
    </xf>
    <xf numFmtId="167" fontId="8" fillId="0" borderId="1" xfId="2" applyNumberFormat="1" applyFont="1" applyBorder="1" applyAlignment="1" applyProtection="1">
      <alignment vertical="center"/>
    </xf>
    <xf numFmtId="167" fontId="8" fillId="0" borderId="9" xfId="2" applyNumberFormat="1" applyFont="1" applyBorder="1" applyAlignment="1" applyProtection="1">
      <alignment vertical="center"/>
    </xf>
    <xf numFmtId="167" fontId="8" fillId="0" borderId="10" xfId="2" applyNumberFormat="1" applyFont="1" applyBorder="1" applyAlignment="1" applyProtection="1">
      <alignment vertical="center"/>
    </xf>
    <xf numFmtId="167" fontId="8" fillId="0" borderId="11" xfId="2" applyNumberFormat="1" applyFont="1" applyBorder="1" applyAlignment="1" applyProtection="1">
      <alignment vertical="center"/>
    </xf>
    <xf numFmtId="0" fontId="45" fillId="13" borderId="0" xfId="0" applyFont="1" applyFill="1" applyAlignment="1">
      <alignment vertical="center"/>
    </xf>
    <xf numFmtId="0" fontId="5" fillId="13" borderId="0" xfId="0" applyFont="1" applyFill="1"/>
    <xf numFmtId="0" fontId="6" fillId="0" borderId="0" xfId="0" quotePrefix="1" applyFont="1" applyAlignment="1">
      <alignment vertical="center"/>
    </xf>
    <xf numFmtId="0" fontId="2" fillId="0" borderId="0" xfId="0" quotePrefix="1" applyFont="1" applyAlignment="1">
      <alignment vertical="center"/>
    </xf>
    <xf numFmtId="0" fontId="43" fillId="12" borderId="0" xfId="0" applyFont="1" applyFill="1" applyAlignment="1">
      <alignment vertical="center" wrapText="1"/>
    </xf>
    <xf numFmtId="0" fontId="8" fillId="0" borderId="4" xfId="0" applyFont="1" applyBorder="1" applyAlignment="1">
      <alignment vertical="center" wrapText="1"/>
    </xf>
    <xf numFmtId="168" fontId="8" fillId="0" borderId="0" xfId="2" quotePrefix="1" applyNumberFormat="1" applyFont="1" applyAlignment="1" applyProtection="1">
      <alignment vertical="center"/>
    </xf>
    <xf numFmtId="165" fontId="1" fillId="0" borderId="0" xfId="0" applyNumberFormat="1" applyFont="1"/>
    <xf numFmtId="0" fontId="8" fillId="0" borderId="5" xfId="0" applyFont="1" applyBorder="1" applyAlignment="1">
      <alignment vertical="center" wrapText="1"/>
    </xf>
    <xf numFmtId="0" fontId="8" fillId="0" borderId="0" xfId="0" applyFont="1" applyAlignment="1">
      <alignment vertical="center" wrapText="1"/>
    </xf>
    <xf numFmtId="2" fontId="1" fillId="0" borderId="0" xfId="0" applyNumberFormat="1" applyFont="1"/>
    <xf numFmtId="0" fontId="31" fillId="0" borderId="0" xfId="0" applyFont="1" applyAlignment="1">
      <alignment vertical="center" wrapText="1"/>
    </xf>
    <xf numFmtId="164" fontId="8" fillId="0" borderId="0" xfId="0" applyNumberFormat="1" applyFont="1" applyAlignment="1">
      <alignment vertical="center"/>
    </xf>
    <xf numFmtId="164" fontId="8" fillId="0" borderId="0" xfId="0" quotePrefix="1" applyNumberFormat="1" applyFont="1" applyAlignment="1">
      <alignment vertical="center"/>
    </xf>
    <xf numFmtId="0" fontId="12" fillId="6" borderId="0" xfId="0" applyFont="1" applyFill="1" applyAlignment="1">
      <alignment vertical="center"/>
    </xf>
    <xf numFmtId="0" fontId="1" fillId="6" borderId="0" xfId="0" applyFont="1" applyFill="1"/>
    <xf numFmtId="0" fontId="8" fillId="0" borderId="13" xfId="0" applyFont="1" applyBorder="1" applyAlignment="1">
      <alignment vertical="center" wrapText="1"/>
    </xf>
    <xf numFmtId="0" fontId="1" fillId="0" borderId="13" xfId="0" applyFont="1" applyBorder="1" applyAlignment="1">
      <alignment vertical="center"/>
    </xf>
    <xf numFmtId="0" fontId="12" fillId="7" borderId="0" xfId="0" applyFont="1" applyFill="1" applyAlignment="1">
      <alignment vertical="center"/>
    </xf>
    <xf numFmtId="0" fontId="1" fillId="7" borderId="0" xfId="0" applyFont="1" applyFill="1"/>
    <xf numFmtId="0" fontId="6" fillId="0" borderId="0" xfId="0" applyFont="1" applyAlignment="1">
      <alignment vertical="center"/>
    </xf>
    <xf numFmtId="164" fontId="1" fillId="0" borderId="0" xfId="0" quotePrefix="1" applyNumberFormat="1" applyFont="1" applyAlignment="1">
      <alignment vertical="center"/>
    </xf>
    <xf numFmtId="0" fontId="19" fillId="0" borderId="0" xfId="1" applyFill="1" applyAlignment="1">
      <alignment horizontal="left" vertical="center" wrapText="1"/>
    </xf>
    <xf numFmtId="0" fontId="1" fillId="18" borderId="7" xfId="0" applyFont="1" applyFill="1" applyBorder="1" applyAlignment="1">
      <alignment horizontal="left" vertical="center" wrapText="1"/>
    </xf>
    <xf numFmtId="0" fontId="1" fillId="18" borderId="8" xfId="0" applyFont="1" applyFill="1" applyBorder="1" applyAlignment="1">
      <alignment horizontal="left" vertical="center" wrapText="1"/>
    </xf>
    <xf numFmtId="0" fontId="11" fillId="13" borderId="0" xfId="0" applyFont="1" applyFill="1" applyAlignment="1">
      <alignment horizontal="right" vertical="center" wrapText="1"/>
    </xf>
    <xf numFmtId="0" fontId="6" fillId="6" borderId="0" xfId="0" applyFont="1" applyFill="1" applyAlignment="1">
      <alignment horizontal="right" vertical="center" wrapText="1"/>
    </xf>
    <xf numFmtId="0" fontId="6" fillId="7" borderId="0" xfId="0" applyFont="1" applyFill="1" applyAlignment="1">
      <alignment horizontal="right" vertical="center" wrapText="1"/>
    </xf>
    <xf numFmtId="0" fontId="9" fillId="4" borderId="0" xfId="0" applyFont="1" applyFill="1" applyAlignment="1">
      <alignment horizontal="left" vertical="center" wrapText="1"/>
    </xf>
    <xf numFmtId="0" fontId="31" fillId="0" borderId="0" xfId="0" applyFont="1" applyAlignment="1">
      <alignment horizontal="left" vertical="center" wrapText="1"/>
    </xf>
    <xf numFmtId="0" fontId="8" fillId="0" borderId="0" xfId="0" applyFont="1" applyAlignment="1" applyProtection="1">
      <alignment horizontal="left" vertical="center" wrapText="1"/>
      <protection locked="0"/>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12" xfId="0" applyFont="1" applyBorder="1" applyAlignment="1">
      <alignment horizontal="left" vertical="center" wrapText="1"/>
    </xf>
    <xf numFmtId="0" fontId="8" fillId="0" borderId="1"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6" fillId="7" borderId="0" xfId="0" applyFont="1" applyFill="1" applyAlignment="1">
      <alignment horizontal="left" vertical="center"/>
    </xf>
    <xf numFmtId="0" fontId="11" fillId="13" borderId="0" xfId="0" applyFont="1" applyFill="1" applyAlignment="1">
      <alignment horizontal="left" vertical="center" wrapText="1"/>
    </xf>
    <xf numFmtId="0" fontId="11" fillId="13" borderId="0" xfId="0" applyFont="1" applyFill="1" applyAlignment="1">
      <alignment horizontal="left" vertical="center"/>
    </xf>
    <xf numFmtId="0" fontId="40" fillId="0" borderId="0" xfId="0" applyFont="1" applyAlignment="1">
      <alignment horizontal="left" vertical="center" wrapText="1"/>
    </xf>
    <xf numFmtId="0" fontId="13" fillId="5" borderId="0" xfId="0" applyFont="1" applyFill="1" applyAlignment="1" applyProtection="1">
      <alignment horizontal="left" vertical="center"/>
      <protection locked="0"/>
    </xf>
    <xf numFmtId="0" fontId="37" fillId="0" borderId="0" xfId="0" quotePrefix="1" applyFont="1" applyAlignment="1">
      <alignment horizontal="left" vertical="center" wrapText="1"/>
    </xf>
    <xf numFmtId="0" fontId="37" fillId="0" borderId="0" xfId="0" applyFont="1" applyAlignment="1">
      <alignment horizontal="left" vertical="center" wrapText="1"/>
    </xf>
    <xf numFmtId="0" fontId="38" fillId="0" borderId="0" xfId="1" applyFont="1" applyAlignment="1" applyProtection="1">
      <alignment horizontal="left" vertical="top" wrapText="1"/>
    </xf>
    <xf numFmtId="0" fontId="36" fillId="12" borderId="0" xfId="0" applyFont="1" applyFill="1" applyAlignment="1">
      <alignment horizontal="center" vertical="center" wrapText="1"/>
    </xf>
    <xf numFmtId="0" fontId="26" fillId="2" borderId="0" xfId="0" applyFont="1" applyFill="1" applyAlignment="1">
      <alignment horizontal="center"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50" fillId="0" borderId="0" xfId="1" applyFont="1" applyFill="1" applyAlignment="1" applyProtection="1">
      <alignment horizontal="right"/>
    </xf>
  </cellXfs>
  <cellStyles count="3">
    <cellStyle name="Comma" xfId="2" builtinId="3"/>
    <cellStyle name="Hyperlink" xfId="1" builtinId="8"/>
    <cellStyle name="Normal" xfId="0" builtinId="0"/>
  </cellStyles>
  <dxfs count="62">
    <dxf>
      <fill>
        <patternFill>
          <bgColor rgb="FFFBB75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4" tint="0.79998168889431442"/>
        </patternFill>
      </fill>
    </dxf>
    <dxf>
      <fill>
        <patternFill>
          <bgColor theme="4" tint="0.7999816888943144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4" tint="0.7999816888943144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4" tint="0.79998168889431442"/>
        </patternFill>
      </fill>
    </dxf>
    <dxf>
      <fill>
        <patternFill>
          <bgColor rgb="FFFBB752"/>
        </patternFill>
      </fill>
    </dxf>
    <dxf>
      <fill>
        <patternFill>
          <bgColor rgb="FF42C1E8"/>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rgb="FFC0E6F5"/>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4" tint="0.7999816888943144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4" tint="0.79998168889431442"/>
        </patternFill>
      </fill>
    </dxf>
    <dxf>
      <fill>
        <patternFill>
          <fgColor rgb="FFF6DACB"/>
          <bgColor rgb="FFF6DACB"/>
        </patternFill>
      </fill>
    </dxf>
    <dxf>
      <fill>
        <patternFill>
          <bgColor theme="4" tint="0.7999816888943144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4" tint="0.7999816888943144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4" tint="0.7999816888943144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9" tint="0.39994506668294322"/>
        </patternFill>
      </fill>
    </dxf>
    <dxf>
      <fill>
        <patternFill>
          <bgColor theme="4" tint="0.79998168889431442"/>
        </patternFill>
      </fill>
    </dxf>
    <dxf>
      <fill>
        <patternFill>
          <bgColor rgb="FFFFB752"/>
        </patternFill>
      </fill>
    </dxf>
    <dxf>
      <fill>
        <patternFill patternType="solid">
          <bgColor rgb="FFF6DACB"/>
        </patternFill>
      </fill>
    </dxf>
    <dxf>
      <fill>
        <patternFill>
          <bgColor rgb="FFFBB752"/>
        </patternFill>
      </fill>
    </dxf>
    <dxf>
      <fill>
        <patternFill patternType="solid">
          <bgColor rgb="FFF6DACB"/>
        </patternFill>
      </fill>
    </dxf>
    <dxf>
      <fill>
        <patternFill>
          <bgColor rgb="FFFBB752"/>
        </patternFill>
      </fill>
    </dxf>
    <dxf>
      <fill>
        <patternFill patternType="solid">
          <bgColor rgb="FFF6DACB"/>
        </patternFill>
      </fill>
    </dxf>
  </dxfs>
  <tableStyles count="0" defaultTableStyle="TableStyleMedium2" defaultPivotStyle="PivotStyleLight16"/>
  <colors>
    <mruColors>
      <color rgb="FFD9F3FA"/>
      <color rgb="FFEBE8E8"/>
      <color rgb="FF214884"/>
      <color rgb="FFF2F2F2"/>
      <color rgb="FF424040"/>
      <color rgb="FFC6ECF8"/>
      <color rgb="FFFFEFDF"/>
      <color rgb="FFE8E8E8"/>
      <color rgb="FFFFFFFF"/>
      <color rgb="FF404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orksafe.govt.nz/dmsdocument/71913-how-to-use-paper-surveys-result-calculator/latest"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worksafe.govt.nz/managing-health-and-safety/businesses/safeplus/" TargetMode="External"/><Relationship Id="rId1" Type="http://schemas.openxmlformats.org/officeDocument/2006/relationships/hyperlink" Target="https://www.worksafe.govt.nz/managing-health-and-safety/businesses/safeplus/safeplus-self-assessment-resources/"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66B2C-861A-4063-BF79-5ED63F4BD260}">
  <dimension ref="A1:B61"/>
  <sheetViews>
    <sheetView tabSelected="1" workbookViewId="0">
      <pane ySplit="1" topLeftCell="A2" activePane="bottomLeft" state="frozen"/>
      <selection pane="bottomLeft"/>
    </sheetView>
  </sheetViews>
  <sheetFormatPr defaultRowHeight="15" x14ac:dyDescent="0.25"/>
  <cols>
    <col min="1" max="1" width="5.28515625" customWidth="1"/>
    <col min="2" max="2" width="100.5703125" customWidth="1"/>
  </cols>
  <sheetData>
    <row r="1" spans="1:2" ht="25.5" customHeight="1" x14ac:dyDescent="0.25">
      <c r="A1" s="2"/>
      <c r="B1" s="6" t="s">
        <v>228</v>
      </c>
    </row>
    <row r="2" spans="1:2" x14ac:dyDescent="0.25">
      <c r="A2" s="2"/>
      <c r="B2" s="2"/>
    </row>
    <row r="3" spans="1:2" ht="45" x14ac:dyDescent="0.25">
      <c r="A3" s="5"/>
      <c r="B3" s="14" t="s">
        <v>385</v>
      </c>
    </row>
    <row r="4" spans="1:2" ht="15" customHeight="1" x14ac:dyDescent="0.25">
      <c r="A4" s="5"/>
      <c r="B4" s="3"/>
    </row>
    <row r="5" spans="1:2" ht="34.5" customHeight="1" x14ac:dyDescent="0.25">
      <c r="A5" s="5"/>
      <c r="B5" s="3" t="s">
        <v>384</v>
      </c>
    </row>
    <row r="6" spans="1:2" ht="20.25" customHeight="1" x14ac:dyDescent="0.25">
      <c r="A6" s="5"/>
      <c r="B6" s="174" t="s">
        <v>383</v>
      </c>
    </row>
    <row r="7" spans="1:2" ht="15.75" customHeight="1" x14ac:dyDescent="0.25">
      <c r="A7" s="5"/>
      <c r="B7" s="5"/>
    </row>
    <row r="8" spans="1:2" ht="15.75" customHeight="1" x14ac:dyDescent="0.25">
      <c r="A8" s="5"/>
      <c r="B8" s="3"/>
    </row>
    <row r="9" spans="1:2" ht="15.75" customHeight="1" x14ac:dyDescent="0.25">
      <c r="A9" s="5"/>
      <c r="B9" s="5"/>
    </row>
    <row r="10" spans="1:2" ht="15.75" customHeight="1" x14ac:dyDescent="0.25">
      <c r="A10" s="11"/>
      <c r="B10" s="5"/>
    </row>
    <row r="11" spans="1:2" ht="15.75" customHeight="1" x14ac:dyDescent="0.25">
      <c r="A11" s="11"/>
      <c r="B11" s="5"/>
    </row>
    <row r="12" spans="1:2" ht="15.75" customHeight="1" x14ac:dyDescent="0.25">
      <c r="A12" s="7"/>
      <c r="B12" s="5"/>
    </row>
    <row r="13" spans="1:2" ht="15.75" customHeight="1" x14ac:dyDescent="0.25">
      <c r="A13" s="11"/>
      <c r="B13" s="5"/>
    </row>
    <row r="14" spans="1:2" ht="15.75" customHeight="1" x14ac:dyDescent="0.25">
      <c r="A14" s="11"/>
      <c r="B14" s="5"/>
    </row>
    <row r="15" spans="1:2" ht="15.75" customHeight="1" x14ac:dyDescent="0.25">
      <c r="A15" s="11"/>
      <c r="B15" s="5"/>
    </row>
    <row r="16" spans="1:2" ht="15.75" customHeight="1" x14ac:dyDescent="0.25">
      <c r="A16" s="11"/>
      <c r="B16" s="5"/>
    </row>
    <row r="17" spans="1:2" ht="15.75" customHeight="1" x14ac:dyDescent="0.25">
      <c r="A17" s="11"/>
      <c r="B17" s="5"/>
    </row>
    <row r="18" spans="1:2" ht="15.75" customHeight="1" x14ac:dyDescent="0.25">
      <c r="A18" s="11"/>
      <c r="B18" s="5"/>
    </row>
    <row r="19" spans="1:2" ht="15.75" customHeight="1" x14ac:dyDescent="0.25">
      <c r="A19" s="12"/>
      <c r="B19" s="5"/>
    </row>
    <row r="20" spans="1:2" ht="15.75" customHeight="1" x14ac:dyDescent="0.25">
      <c r="A20" s="12"/>
      <c r="B20" s="5"/>
    </row>
    <row r="21" spans="1:2" ht="15.75" customHeight="1" x14ac:dyDescent="0.25">
      <c r="A21" s="12"/>
      <c r="B21" s="5"/>
    </row>
    <row r="22" spans="1:2" ht="15.75" customHeight="1" x14ac:dyDescent="0.25">
      <c r="A22" s="12"/>
      <c r="B22" s="5"/>
    </row>
    <row r="23" spans="1:2" ht="15.75" customHeight="1" x14ac:dyDescent="0.25">
      <c r="A23" s="13"/>
      <c r="B23" s="9"/>
    </row>
    <row r="24" spans="1:2" ht="15.75" customHeight="1" x14ac:dyDescent="0.25">
      <c r="A24" s="12"/>
      <c r="B24" s="5"/>
    </row>
    <row r="25" spans="1:2" ht="15.75" customHeight="1" x14ac:dyDescent="0.25">
      <c r="A25" s="12"/>
      <c r="B25" s="5"/>
    </row>
    <row r="26" spans="1:2" ht="15.75" customHeight="1" x14ac:dyDescent="0.25">
      <c r="A26" s="4"/>
      <c r="B26" s="4"/>
    </row>
    <row r="27" spans="1:2" ht="15.75" customHeight="1" x14ac:dyDescent="0.25">
      <c r="A27" s="13"/>
      <c r="B27" s="5"/>
    </row>
    <row r="28" spans="1:2" ht="15.75" customHeight="1" x14ac:dyDescent="0.25">
      <c r="A28" s="5"/>
      <c r="B28" s="3"/>
    </row>
    <row r="29" spans="1:2" ht="15.75" customHeight="1" x14ac:dyDescent="0.25">
      <c r="A29" s="8"/>
      <c r="B29" s="3"/>
    </row>
    <row r="30" spans="1:2" ht="15.75" customHeight="1" x14ac:dyDescent="0.25">
      <c r="A30" s="5"/>
      <c r="B30" s="5"/>
    </row>
    <row r="31" spans="1:2" ht="15.75" customHeight="1" x14ac:dyDescent="0.25">
      <c r="A31" s="5"/>
      <c r="B31" s="5"/>
    </row>
    <row r="32" spans="1:2" ht="15.75" customHeight="1" x14ac:dyDescent="0.25">
      <c r="A32" s="5"/>
      <c r="B32" s="5"/>
    </row>
    <row r="33" spans="1:2" ht="15.75" customHeight="1" x14ac:dyDescent="0.25">
      <c r="A33" s="13"/>
      <c r="B33" s="12"/>
    </row>
    <row r="34" spans="1:2" ht="15.75" customHeight="1" x14ac:dyDescent="0.25">
      <c r="A34" s="5"/>
      <c r="B34" s="5"/>
    </row>
    <row r="35" spans="1:2" ht="15.75" customHeight="1" x14ac:dyDescent="0.25">
      <c r="A35" s="8"/>
      <c r="B35" s="5"/>
    </row>
    <row r="36" spans="1:2" ht="15.75" customHeight="1" x14ac:dyDescent="0.25">
      <c r="A36" s="5"/>
      <c r="B36" s="5"/>
    </row>
    <row r="37" spans="1:2" ht="15.75" customHeight="1" x14ac:dyDescent="0.25">
      <c r="A37" s="5"/>
      <c r="B37" s="5"/>
    </row>
    <row r="38" spans="1:2" ht="15.75" customHeight="1" x14ac:dyDescent="0.25">
      <c r="A38" s="8"/>
      <c r="B38" s="5"/>
    </row>
    <row r="39" spans="1:2" ht="15.75" customHeight="1" x14ac:dyDescent="0.25">
      <c r="A39" s="8"/>
      <c r="B39" s="5"/>
    </row>
    <row r="40" spans="1:2" ht="15.75" customHeight="1" x14ac:dyDescent="0.25">
      <c r="A40" s="13"/>
      <c r="B40" s="5"/>
    </row>
    <row r="41" spans="1:2" ht="15.75" customHeight="1" x14ac:dyDescent="0.25">
      <c r="A41" s="8"/>
      <c r="B41" s="9"/>
    </row>
    <row r="42" spans="1:2" ht="15.75" customHeight="1" x14ac:dyDescent="0.25">
      <c r="A42" s="8"/>
      <c r="B42" s="5"/>
    </row>
    <row r="43" spans="1:2" ht="15.75" customHeight="1" x14ac:dyDescent="0.25">
      <c r="A43" s="8"/>
      <c r="B43" s="5"/>
    </row>
    <row r="44" spans="1:2" ht="15.75" customHeight="1" x14ac:dyDescent="0.25">
      <c r="A44" s="8"/>
      <c r="B44" s="10"/>
    </row>
    <row r="45" spans="1:2" ht="15.75" customHeight="1" x14ac:dyDescent="0.25">
      <c r="A45" s="8"/>
      <c r="B45" s="5"/>
    </row>
    <row r="46" spans="1:2" ht="15.75" customHeight="1" x14ac:dyDescent="0.25">
      <c r="A46" s="8"/>
      <c r="B46" s="5"/>
    </row>
    <row r="47" spans="1:2" ht="15.75" customHeight="1" x14ac:dyDescent="0.25">
      <c r="A47" s="8"/>
      <c r="B47" s="5"/>
    </row>
    <row r="48" spans="1:2" ht="15.75" customHeight="1" x14ac:dyDescent="0.25">
      <c r="A48" s="8"/>
      <c r="B48" s="5"/>
    </row>
    <row r="49" spans="1:2" ht="15.75" customHeight="1" x14ac:dyDescent="0.25">
      <c r="A49" s="8"/>
      <c r="B49" s="5"/>
    </row>
    <row r="50" spans="1:2" ht="15.75" customHeight="1" x14ac:dyDescent="0.25">
      <c r="A50" s="5"/>
      <c r="B50" s="5"/>
    </row>
    <row r="51" spans="1:2" ht="15.75" customHeight="1" x14ac:dyDescent="0.25">
      <c r="A51" s="5"/>
      <c r="B51" s="5"/>
    </row>
    <row r="52" spans="1:2" ht="15.75" customHeight="1" x14ac:dyDescent="0.25">
      <c r="A52" s="5"/>
      <c r="B52" s="5"/>
    </row>
    <row r="53" spans="1:2" ht="15.75" customHeight="1" x14ac:dyDescent="0.25">
      <c r="A53" s="5"/>
      <c r="B53" s="5"/>
    </row>
    <row r="54" spans="1:2" ht="15.75" customHeight="1" x14ac:dyDescent="0.25">
      <c r="A54" s="5"/>
      <c r="B54" s="5"/>
    </row>
    <row r="55" spans="1:2" ht="15.75" customHeight="1" x14ac:dyDescent="0.25">
      <c r="A55" s="5"/>
      <c r="B55" s="5"/>
    </row>
    <row r="56" spans="1:2" x14ac:dyDescent="0.25">
      <c r="A56" s="5"/>
      <c r="B56" s="5"/>
    </row>
    <row r="57" spans="1:2" x14ac:dyDescent="0.25">
      <c r="A57" s="2"/>
      <c r="B57" s="2"/>
    </row>
    <row r="58" spans="1:2" x14ac:dyDescent="0.25">
      <c r="A58" s="2"/>
      <c r="B58" s="2"/>
    </row>
    <row r="59" spans="1:2" x14ac:dyDescent="0.25">
      <c r="A59" s="2"/>
      <c r="B59" s="2"/>
    </row>
    <row r="60" spans="1:2" x14ac:dyDescent="0.25">
      <c r="A60" s="2"/>
      <c r="B60" s="2"/>
    </row>
    <row r="61" spans="1:2" x14ac:dyDescent="0.25">
      <c r="A61" s="2"/>
      <c r="B61" s="2"/>
    </row>
  </sheetData>
  <sheetProtection algorithmName="SHA-512" hashValue="QNLhOaCtvpdmRaos7BVzFvjMQCyBA1cqrixgSizO2oHkYLHBVr8kQN32ihea9WUQAhI+TNK2eHfgX6zNOoEVQA==" saltValue="UeNmjJHhG/dNi60zqeHt3Q==" spinCount="100000" sheet="1" scenarios="1" formatCells="0"/>
  <hyperlinks>
    <hyperlink ref="B6" r:id="rId1" display="How to use – Paper surveys result calculator" xr:uid="{A5E88440-0CE1-44A5-B852-F4C256AD9B2A}"/>
  </hyperlinks>
  <pageMargins left="0.23622047244094491" right="0.23622047244094491" top="0.74803149606299213" bottom="0.74803149606299213" header="0.31496062992125984" footer="0.31496062992125984"/>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F4926-5282-4650-B3DC-A4DC11FC887F}">
  <dimension ref="A1:BA32"/>
  <sheetViews>
    <sheetView workbookViewId="0">
      <pane xSplit="3" ySplit="2" topLeftCell="D3" activePane="bottomRight" state="frozen"/>
      <selection pane="topRight" activeCell="D1" sqref="D1"/>
      <selection pane="bottomLeft" activeCell="A3" sqref="A3"/>
      <selection pane="bottomRight" activeCell="A2" sqref="A2"/>
    </sheetView>
  </sheetViews>
  <sheetFormatPr defaultColWidth="18.7109375" defaultRowHeight="15" customHeight="1" x14ac:dyDescent="0.15"/>
  <cols>
    <col min="1" max="1" width="7.7109375" style="1" customWidth="1"/>
    <col min="2" max="2" width="94.7109375" style="1" customWidth="1"/>
    <col min="3" max="3" width="6.7109375" style="1" customWidth="1"/>
    <col min="4" max="53" width="8.7109375" style="1" customWidth="1"/>
    <col min="54" max="16384" width="18.7109375" style="1"/>
  </cols>
  <sheetData>
    <row r="1" spans="1:53" ht="28.5" customHeight="1" x14ac:dyDescent="0.15">
      <c r="A1" s="27"/>
      <c r="B1" s="28" t="s">
        <v>164</v>
      </c>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row>
    <row r="2" spans="1:53" ht="36" customHeight="1" x14ac:dyDescent="0.15">
      <c r="A2" s="29"/>
      <c r="B2" s="30" t="s">
        <v>380</v>
      </c>
      <c r="C2" s="51"/>
      <c r="D2" s="51" t="s">
        <v>325</v>
      </c>
      <c r="E2" s="51" t="s">
        <v>326</v>
      </c>
      <c r="F2" s="51" t="s">
        <v>327</v>
      </c>
      <c r="G2" s="51" t="s">
        <v>328</v>
      </c>
      <c r="H2" s="51" t="s">
        <v>329</v>
      </c>
      <c r="I2" s="51" t="s">
        <v>330</v>
      </c>
      <c r="J2" s="51" t="s">
        <v>331</v>
      </c>
      <c r="K2" s="51" t="s">
        <v>332</v>
      </c>
      <c r="L2" s="51" t="s">
        <v>333</v>
      </c>
      <c r="M2" s="51" t="s">
        <v>334</v>
      </c>
      <c r="N2" s="51" t="s">
        <v>335</v>
      </c>
      <c r="O2" s="51" t="s">
        <v>336</v>
      </c>
      <c r="P2" s="51" t="s">
        <v>337</v>
      </c>
      <c r="Q2" s="51" t="s">
        <v>338</v>
      </c>
      <c r="R2" s="51" t="s">
        <v>339</v>
      </c>
      <c r="S2" s="51" t="s">
        <v>340</v>
      </c>
      <c r="T2" s="51" t="s">
        <v>341</v>
      </c>
      <c r="U2" s="51" t="s">
        <v>342</v>
      </c>
      <c r="V2" s="51" t="s">
        <v>343</v>
      </c>
      <c r="W2" s="51" t="s">
        <v>344</v>
      </c>
      <c r="X2" s="51" t="s">
        <v>345</v>
      </c>
      <c r="Y2" s="51" t="s">
        <v>346</v>
      </c>
      <c r="Z2" s="51" t="s">
        <v>347</v>
      </c>
      <c r="AA2" s="51" t="s">
        <v>348</v>
      </c>
      <c r="AB2" s="51" t="s">
        <v>349</v>
      </c>
      <c r="AC2" s="51" t="s">
        <v>350</v>
      </c>
      <c r="AD2" s="51" t="s">
        <v>351</v>
      </c>
      <c r="AE2" s="51" t="s">
        <v>352</v>
      </c>
      <c r="AF2" s="51" t="s">
        <v>353</v>
      </c>
      <c r="AG2" s="51" t="s">
        <v>354</v>
      </c>
      <c r="AH2" s="51" t="s">
        <v>355</v>
      </c>
      <c r="AI2" s="51" t="s">
        <v>356</v>
      </c>
      <c r="AJ2" s="51" t="s">
        <v>357</v>
      </c>
      <c r="AK2" s="51" t="s">
        <v>358</v>
      </c>
      <c r="AL2" s="51" t="s">
        <v>359</v>
      </c>
      <c r="AM2" s="51" t="s">
        <v>360</v>
      </c>
      <c r="AN2" s="51" t="s">
        <v>361</v>
      </c>
      <c r="AO2" s="51" t="s">
        <v>362</v>
      </c>
      <c r="AP2" s="51" t="s">
        <v>363</v>
      </c>
      <c r="AQ2" s="51" t="s">
        <v>364</v>
      </c>
      <c r="AR2" s="51" t="s">
        <v>365</v>
      </c>
      <c r="AS2" s="51" t="s">
        <v>366</v>
      </c>
      <c r="AT2" s="51" t="s">
        <v>367</v>
      </c>
      <c r="AU2" s="51" t="s">
        <v>368</v>
      </c>
      <c r="AV2" s="51" t="s">
        <v>369</v>
      </c>
      <c r="AW2" s="51" t="s">
        <v>370</v>
      </c>
      <c r="AX2" s="51" t="s">
        <v>371</v>
      </c>
      <c r="AY2" s="51" t="s">
        <v>372</v>
      </c>
      <c r="AZ2" s="51" t="s">
        <v>373</v>
      </c>
      <c r="BA2" s="51" t="s">
        <v>374</v>
      </c>
    </row>
    <row r="3" spans="1:53" ht="19.5" customHeight="1" x14ac:dyDescent="0.15">
      <c r="A3" s="31"/>
      <c r="B3" s="32" t="s">
        <v>376</v>
      </c>
      <c r="C3" s="52"/>
      <c r="D3" s="53" t="str">
        <f>IF(COUNTIFS(D5:D16,"&lt;&gt;n",D5:D16,"&lt;&gt;",D5:D16,"&lt;&gt;1",D5:D16,"&lt;&gt;2",D5:D16,"&lt;&gt;3",D5:D16,"&lt;&gt;4",D5:D16,"&lt;&gt;5")&gt;0,"ERROR","")</f>
        <v/>
      </c>
      <c r="E3" s="54" t="str">
        <f>IF(COUNTIFS(E5:E16,"&lt;&gt;n",E5:E16,"&lt;&gt;",E5:E16,"&lt;&gt;1",E5:E16,"&lt;&gt;2",E5:E16,"&lt;&gt;3",E5:E16,"&lt;&gt;4",E5:E16,"&lt;&gt;5")&gt;0,"ERROR","")</f>
        <v/>
      </c>
      <c r="F3" s="54" t="str">
        <f t="shared" ref="F3:BA3" si="0">IF(COUNTIFS(F5:F16,"&lt;&gt;n",F5:F16,"&lt;&gt;",F5:F16,"&lt;&gt;1",F5:F16,"&lt;&gt;2",F5:F16,"&lt;&gt;3",F5:F16,"&lt;&gt;4",F5:F16,"&lt;&gt;5")&gt;0,"ERROR","")</f>
        <v/>
      </c>
      <c r="G3" s="54" t="str">
        <f t="shared" si="0"/>
        <v/>
      </c>
      <c r="H3" s="54" t="str">
        <f t="shared" si="0"/>
        <v/>
      </c>
      <c r="I3" s="54" t="str">
        <f t="shared" si="0"/>
        <v/>
      </c>
      <c r="J3" s="54" t="str">
        <f t="shared" si="0"/>
        <v/>
      </c>
      <c r="K3" s="54" t="str">
        <f t="shared" si="0"/>
        <v/>
      </c>
      <c r="L3" s="54" t="str">
        <f t="shared" si="0"/>
        <v/>
      </c>
      <c r="M3" s="54" t="str">
        <f t="shared" si="0"/>
        <v/>
      </c>
      <c r="N3" s="54" t="str">
        <f t="shared" si="0"/>
        <v/>
      </c>
      <c r="O3" s="54" t="str">
        <f t="shared" si="0"/>
        <v/>
      </c>
      <c r="P3" s="54" t="str">
        <f t="shared" si="0"/>
        <v/>
      </c>
      <c r="Q3" s="54" t="str">
        <f t="shared" si="0"/>
        <v/>
      </c>
      <c r="R3" s="54" t="str">
        <f t="shared" si="0"/>
        <v/>
      </c>
      <c r="S3" s="54" t="str">
        <f t="shared" si="0"/>
        <v/>
      </c>
      <c r="T3" s="54" t="str">
        <f t="shared" si="0"/>
        <v/>
      </c>
      <c r="U3" s="54" t="str">
        <f t="shared" si="0"/>
        <v/>
      </c>
      <c r="V3" s="54" t="str">
        <f t="shared" si="0"/>
        <v/>
      </c>
      <c r="W3" s="54" t="str">
        <f t="shared" si="0"/>
        <v/>
      </c>
      <c r="X3" s="54" t="str">
        <f t="shared" si="0"/>
        <v/>
      </c>
      <c r="Y3" s="54" t="str">
        <f t="shared" si="0"/>
        <v/>
      </c>
      <c r="Z3" s="54" t="str">
        <f t="shared" si="0"/>
        <v/>
      </c>
      <c r="AA3" s="54" t="str">
        <f t="shared" si="0"/>
        <v/>
      </c>
      <c r="AB3" s="54" t="str">
        <f t="shared" si="0"/>
        <v/>
      </c>
      <c r="AC3" s="54" t="str">
        <f t="shared" si="0"/>
        <v/>
      </c>
      <c r="AD3" s="54" t="str">
        <f t="shared" si="0"/>
        <v/>
      </c>
      <c r="AE3" s="54" t="str">
        <f t="shared" si="0"/>
        <v/>
      </c>
      <c r="AF3" s="54" t="str">
        <f t="shared" si="0"/>
        <v/>
      </c>
      <c r="AG3" s="54" t="str">
        <f t="shared" si="0"/>
        <v/>
      </c>
      <c r="AH3" s="54" t="str">
        <f t="shared" si="0"/>
        <v/>
      </c>
      <c r="AI3" s="54" t="str">
        <f t="shared" si="0"/>
        <v/>
      </c>
      <c r="AJ3" s="54" t="str">
        <f t="shared" si="0"/>
        <v/>
      </c>
      <c r="AK3" s="54" t="str">
        <f t="shared" si="0"/>
        <v/>
      </c>
      <c r="AL3" s="54" t="str">
        <f t="shared" si="0"/>
        <v/>
      </c>
      <c r="AM3" s="54" t="str">
        <f t="shared" si="0"/>
        <v/>
      </c>
      <c r="AN3" s="54" t="str">
        <f t="shared" si="0"/>
        <v/>
      </c>
      <c r="AO3" s="54" t="str">
        <f t="shared" si="0"/>
        <v/>
      </c>
      <c r="AP3" s="54" t="str">
        <f t="shared" si="0"/>
        <v/>
      </c>
      <c r="AQ3" s="54" t="str">
        <f t="shared" si="0"/>
        <v/>
      </c>
      <c r="AR3" s="54" t="str">
        <f t="shared" si="0"/>
        <v/>
      </c>
      <c r="AS3" s="54" t="str">
        <f t="shared" si="0"/>
        <v/>
      </c>
      <c r="AT3" s="54" t="str">
        <f t="shared" si="0"/>
        <v/>
      </c>
      <c r="AU3" s="54" t="str">
        <f t="shared" si="0"/>
        <v/>
      </c>
      <c r="AV3" s="54" t="str">
        <f t="shared" si="0"/>
        <v/>
      </c>
      <c r="AW3" s="54" t="str">
        <f t="shared" si="0"/>
        <v/>
      </c>
      <c r="AX3" s="54" t="str">
        <f t="shared" si="0"/>
        <v/>
      </c>
      <c r="AY3" s="54" t="str">
        <f t="shared" si="0"/>
        <v/>
      </c>
      <c r="AZ3" s="54" t="str">
        <f t="shared" si="0"/>
        <v/>
      </c>
      <c r="BA3" s="55" t="str">
        <f t="shared" si="0"/>
        <v/>
      </c>
    </row>
    <row r="4" spans="1:53" ht="24" customHeight="1" x14ac:dyDescent="0.15">
      <c r="A4" s="33" t="s">
        <v>316</v>
      </c>
      <c r="B4" s="34" t="s">
        <v>324</v>
      </c>
      <c r="C4" s="56" t="s">
        <v>26</v>
      </c>
      <c r="D4" s="15" t="s">
        <v>27</v>
      </c>
      <c r="E4" s="16" t="s">
        <v>28</v>
      </c>
      <c r="F4" s="16" t="s">
        <v>29</v>
      </c>
      <c r="G4" s="16" t="s">
        <v>30</v>
      </c>
      <c r="H4" s="16" t="s">
        <v>31</v>
      </c>
      <c r="I4" s="16" t="s">
        <v>32</v>
      </c>
      <c r="J4" s="16" t="s">
        <v>33</v>
      </c>
      <c r="K4" s="16" t="s">
        <v>34</v>
      </c>
      <c r="L4" s="16" t="s">
        <v>35</v>
      </c>
      <c r="M4" s="16" t="s">
        <v>36</v>
      </c>
      <c r="N4" s="16" t="s">
        <v>37</v>
      </c>
      <c r="O4" s="16" t="s">
        <v>38</v>
      </c>
      <c r="P4" s="16" t="s">
        <v>39</v>
      </c>
      <c r="Q4" s="16" t="s">
        <v>40</v>
      </c>
      <c r="R4" s="16" t="s">
        <v>41</v>
      </c>
      <c r="S4" s="16" t="s">
        <v>42</v>
      </c>
      <c r="T4" s="16" t="s">
        <v>43</v>
      </c>
      <c r="U4" s="16" t="s">
        <v>44</v>
      </c>
      <c r="V4" s="16" t="s">
        <v>45</v>
      </c>
      <c r="W4" s="16" t="s">
        <v>46</v>
      </c>
      <c r="X4" s="16" t="s">
        <v>47</v>
      </c>
      <c r="Y4" s="16" t="s">
        <v>48</v>
      </c>
      <c r="Z4" s="16" t="s">
        <v>49</v>
      </c>
      <c r="AA4" s="16" t="s">
        <v>50</v>
      </c>
      <c r="AB4" s="16" t="s">
        <v>51</v>
      </c>
      <c r="AC4" s="16" t="s">
        <v>52</v>
      </c>
      <c r="AD4" s="16" t="s">
        <v>53</v>
      </c>
      <c r="AE4" s="16" t="s">
        <v>54</v>
      </c>
      <c r="AF4" s="16" t="s">
        <v>55</v>
      </c>
      <c r="AG4" s="16" t="s">
        <v>56</v>
      </c>
      <c r="AH4" s="16" t="s">
        <v>57</v>
      </c>
      <c r="AI4" s="16" t="s">
        <v>58</v>
      </c>
      <c r="AJ4" s="16" t="s">
        <v>59</v>
      </c>
      <c r="AK4" s="16" t="s">
        <v>60</v>
      </c>
      <c r="AL4" s="16" t="s">
        <v>61</v>
      </c>
      <c r="AM4" s="16" t="s">
        <v>62</v>
      </c>
      <c r="AN4" s="16" t="s">
        <v>63</v>
      </c>
      <c r="AO4" s="16" t="s">
        <v>64</v>
      </c>
      <c r="AP4" s="16" t="s">
        <v>65</v>
      </c>
      <c r="AQ4" s="16" t="s">
        <v>66</v>
      </c>
      <c r="AR4" s="16" t="s">
        <v>67</v>
      </c>
      <c r="AS4" s="16" t="s">
        <v>68</v>
      </c>
      <c r="AT4" s="16" t="s">
        <v>69</v>
      </c>
      <c r="AU4" s="16" t="s">
        <v>70</v>
      </c>
      <c r="AV4" s="16" t="s">
        <v>71</v>
      </c>
      <c r="AW4" s="16" t="s">
        <v>72</v>
      </c>
      <c r="AX4" s="16" t="s">
        <v>73</v>
      </c>
      <c r="AY4" s="16" t="s">
        <v>74</v>
      </c>
      <c r="AZ4" s="16" t="s">
        <v>75</v>
      </c>
      <c r="BA4" s="16" t="s">
        <v>76</v>
      </c>
    </row>
    <row r="5" spans="1:53" ht="19.5" customHeight="1" x14ac:dyDescent="0.15">
      <c r="A5" s="35">
        <v>1.1000000000000001</v>
      </c>
      <c r="B5" s="36" t="s">
        <v>281</v>
      </c>
      <c r="C5" s="19"/>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row>
    <row r="6" spans="1:53" ht="19.5" customHeight="1" x14ac:dyDescent="0.15">
      <c r="A6" s="37">
        <v>1.2</v>
      </c>
      <c r="B6" s="38" t="s">
        <v>282</v>
      </c>
      <c r="C6" s="21"/>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row>
    <row r="7" spans="1:53" ht="19.5" customHeight="1" x14ac:dyDescent="0.15">
      <c r="A7" s="35">
        <v>1.3</v>
      </c>
      <c r="B7" s="36" t="s">
        <v>168</v>
      </c>
      <c r="C7" s="19"/>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row>
    <row r="8" spans="1:53" ht="19.5" customHeight="1" x14ac:dyDescent="0.15">
      <c r="A8" s="37">
        <v>1.4</v>
      </c>
      <c r="B8" s="38" t="s">
        <v>279</v>
      </c>
      <c r="C8" s="21"/>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row>
    <row r="9" spans="1:53" ht="19.5" customHeight="1" x14ac:dyDescent="0.15">
      <c r="A9" s="35">
        <v>1.5</v>
      </c>
      <c r="B9" s="36" t="s">
        <v>280</v>
      </c>
      <c r="C9" s="19"/>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row>
    <row r="10" spans="1:53" ht="30" customHeight="1" x14ac:dyDescent="0.15">
      <c r="A10" s="37">
        <v>1.6</v>
      </c>
      <c r="B10" s="38" t="s">
        <v>169</v>
      </c>
      <c r="C10" s="21"/>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row>
    <row r="11" spans="1:53" ht="19.5" customHeight="1" x14ac:dyDescent="0.15">
      <c r="A11" s="35">
        <v>1.7</v>
      </c>
      <c r="B11" s="36" t="s">
        <v>170</v>
      </c>
      <c r="C11" s="19"/>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row>
    <row r="12" spans="1:53" ht="30" customHeight="1" x14ac:dyDescent="0.15">
      <c r="A12" s="37">
        <v>1.8</v>
      </c>
      <c r="B12" s="38" t="s">
        <v>171</v>
      </c>
      <c r="C12" s="21"/>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row>
    <row r="13" spans="1:53" ht="19.5" customHeight="1" x14ac:dyDescent="0.15">
      <c r="A13" s="35">
        <v>1.9</v>
      </c>
      <c r="B13" s="36" t="s">
        <v>172</v>
      </c>
      <c r="C13" s="19"/>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row>
    <row r="14" spans="1:53" ht="19.5" customHeight="1" x14ac:dyDescent="0.15">
      <c r="A14" s="39">
        <v>1.1000000000000001</v>
      </c>
      <c r="B14" s="38" t="s">
        <v>173</v>
      </c>
      <c r="C14" s="21"/>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row>
    <row r="15" spans="1:53" ht="19.5" customHeight="1" x14ac:dyDescent="0.15">
      <c r="A15" s="35">
        <v>1.1100000000000001</v>
      </c>
      <c r="B15" s="36" t="s">
        <v>174</v>
      </c>
      <c r="C15" s="19"/>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row>
    <row r="16" spans="1:53" ht="19.5" customHeight="1" x14ac:dyDescent="0.15">
      <c r="A16" s="40">
        <v>1.1200000000000001</v>
      </c>
      <c r="B16" s="41" t="s">
        <v>175</v>
      </c>
      <c r="C16" s="21"/>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row>
    <row r="17" spans="1:53" ht="19.5" customHeight="1" x14ac:dyDescent="0.15">
      <c r="A17" s="42"/>
      <c r="B17" s="43"/>
      <c r="C17" s="57"/>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row>
    <row r="18" spans="1:53" ht="19.5" customHeight="1" x14ac:dyDescent="0.15">
      <c r="A18" s="58"/>
      <c r="B18" s="175" t="s">
        <v>377</v>
      </c>
      <c r="C18" s="176"/>
      <c r="D18" s="60" t="str">
        <f>IF(COUNTIFS(D20:D31,"&lt;&gt;n",D20:D31,"&lt;&gt;",D20:D31,"&lt;&gt;1",D20:D31,"&lt;&gt;2",D20:D31,"&lt;&gt;3",D20:D31,"&lt;&gt;4",D20:D31,"&lt;&gt;5")&gt;0,"ERROR","")</f>
        <v/>
      </c>
      <c r="E18" s="61" t="str">
        <f t="shared" ref="E18:AZ18" si="1">IF(COUNTIFS(E20:E31,"&lt;&gt;n",E20:E31,"&lt;&gt;",E20:E31,"&lt;&gt;1",E20:E31,"&lt;&gt;2",E20:E31,"&lt;&gt;3",E20:E31,"&lt;&gt;4",E20:E31,"&lt;&gt;5")&gt;0,"ERROR","")</f>
        <v/>
      </c>
      <c r="F18" s="61" t="str">
        <f t="shared" si="1"/>
        <v/>
      </c>
      <c r="G18" s="61" t="str">
        <f t="shared" si="1"/>
        <v/>
      </c>
      <c r="H18" s="61" t="str">
        <f t="shared" si="1"/>
        <v/>
      </c>
      <c r="I18" s="61" t="str">
        <f t="shared" si="1"/>
        <v/>
      </c>
      <c r="J18" s="61" t="str">
        <f t="shared" si="1"/>
        <v/>
      </c>
      <c r="K18" s="61" t="str">
        <f t="shared" si="1"/>
        <v/>
      </c>
      <c r="L18" s="61" t="str">
        <f t="shared" si="1"/>
        <v/>
      </c>
      <c r="M18" s="61" t="str">
        <f t="shared" si="1"/>
        <v/>
      </c>
      <c r="N18" s="61" t="str">
        <f t="shared" si="1"/>
        <v/>
      </c>
      <c r="O18" s="61" t="str">
        <f t="shared" si="1"/>
        <v/>
      </c>
      <c r="P18" s="61" t="str">
        <f t="shared" si="1"/>
        <v/>
      </c>
      <c r="Q18" s="61" t="str">
        <f t="shared" si="1"/>
        <v/>
      </c>
      <c r="R18" s="61" t="str">
        <f t="shared" si="1"/>
        <v/>
      </c>
      <c r="S18" s="61" t="str">
        <f t="shared" si="1"/>
        <v/>
      </c>
      <c r="T18" s="61" t="str">
        <f t="shared" si="1"/>
        <v/>
      </c>
      <c r="U18" s="61" t="str">
        <f t="shared" si="1"/>
        <v/>
      </c>
      <c r="V18" s="61" t="str">
        <f t="shared" si="1"/>
        <v/>
      </c>
      <c r="W18" s="61" t="str">
        <f t="shared" si="1"/>
        <v/>
      </c>
      <c r="X18" s="61" t="str">
        <f t="shared" si="1"/>
        <v/>
      </c>
      <c r="Y18" s="61" t="str">
        <f t="shared" si="1"/>
        <v/>
      </c>
      <c r="Z18" s="61" t="str">
        <f t="shared" si="1"/>
        <v/>
      </c>
      <c r="AA18" s="61" t="str">
        <f t="shared" si="1"/>
        <v/>
      </c>
      <c r="AB18" s="61" t="str">
        <f t="shared" si="1"/>
        <v/>
      </c>
      <c r="AC18" s="61" t="str">
        <f t="shared" si="1"/>
        <v/>
      </c>
      <c r="AD18" s="61" t="str">
        <f t="shared" si="1"/>
        <v/>
      </c>
      <c r="AE18" s="61" t="str">
        <f t="shared" si="1"/>
        <v/>
      </c>
      <c r="AF18" s="61" t="str">
        <f t="shared" si="1"/>
        <v/>
      </c>
      <c r="AG18" s="61" t="str">
        <f t="shared" si="1"/>
        <v/>
      </c>
      <c r="AH18" s="61" t="str">
        <f t="shared" si="1"/>
        <v/>
      </c>
      <c r="AI18" s="61" t="str">
        <f t="shared" si="1"/>
        <v/>
      </c>
      <c r="AJ18" s="61" t="str">
        <f t="shared" si="1"/>
        <v/>
      </c>
      <c r="AK18" s="61" t="str">
        <f t="shared" si="1"/>
        <v/>
      </c>
      <c r="AL18" s="61" t="str">
        <f t="shared" si="1"/>
        <v/>
      </c>
      <c r="AM18" s="61" t="str">
        <f t="shared" si="1"/>
        <v/>
      </c>
      <c r="AN18" s="61" t="str">
        <f t="shared" si="1"/>
        <v/>
      </c>
      <c r="AO18" s="61" t="str">
        <f t="shared" si="1"/>
        <v/>
      </c>
      <c r="AP18" s="61" t="str">
        <f t="shared" si="1"/>
        <v/>
      </c>
      <c r="AQ18" s="61" t="str">
        <f t="shared" si="1"/>
        <v/>
      </c>
      <c r="AR18" s="61" t="str">
        <f t="shared" si="1"/>
        <v/>
      </c>
      <c r="AS18" s="61" t="str">
        <f t="shared" si="1"/>
        <v/>
      </c>
      <c r="AT18" s="61" t="str">
        <f t="shared" si="1"/>
        <v/>
      </c>
      <c r="AU18" s="61" t="str">
        <f t="shared" si="1"/>
        <v/>
      </c>
      <c r="AV18" s="61" t="str">
        <f t="shared" si="1"/>
        <v/>
      </c>
      <c r="AW18" s="61" t="str">
        <f t="shared" si="1"/>
        <v/>
      </c>
      <c r="AX18" s="61" t="str">
        <f t="shared" si="1"/>
        <v/>
      </c>
      <c r="AY18" s="61" t="str">
        <f t="shared" si="1"/>
        <v/>
      </c>
      <c r="AZ18" s="61" t="str">
        <f t="shared" si="1"/>
        <v/>
      </c>
      <c r="BA18" s="62" t="str">
        <f>IF(COUNTIFS(BA20:BA31,"&lt;&gt;n",BA20:BA31,"&lt;&gt;",BA20:BA31,"&lt;&gt;1",BA20:BA31,"&lt;&gt;2",BA20:BA31,"&lt;&gt;3",BA20:BA31,"&lt;&gt;4",BA20:BA31,"&lt;&gt;5")&gt;0,"ERROR","")</f>
        <v/>
      </c>
    </row>
    <row r="19" spans="1:53" ht="24" customHeight="1" x14ac:dyDescent="0.15">
      <c r="A19" s="45" t="s">
        <v>316</v>
      </c>
      <c r="B19" s="34" t="s">
        <v>375</v>
      </c>
      <c r="C19" s="17" t="s">
        <v>26</v>
      </c>
      <c r="D19" s="16" t="s">
        <v>77</v>
      </c>
      <c r="E19" s="16" t="s">
        <v>78</v>
      </c>
      <c r="F19" s="16" t="s">
        <v>79</v>
      </c>
      <c r="G19" s="16" t="s">
        <v>80</v>
      </c>
      <c r="H19" s="16" t="s">
        <v>81</v>
      </c>
      <c r="I19" s="16" t="s">
        <v>82</v>
      </c>
      <c r="J19" s="16" t="s">
        <v>83</v>
      </c>
      <c r="K19" s="16" t="s">
        <v>84</v>
      </c>
      <c r="L19" s="16" t="s">
        <v>85</v>
      </c>
      <c r="M19" s="16" t="s">
        <v>86</v>
      </c>
      <c r="N19" s="16" t="s">
        <v>87</v>
      </c>
      <c r="O19" s="16" t="s">
        <v>88</v>
      </c>
      <c r="P19" s="16" t="s">
        <v>89</v>
      </c>
      <c r="Q19" s="16" t="s">
        <v>90</v>
      </c>
      <c r="R19" s="16" t="s">
        <v>91</v>
      </c>
      <c r="S19" s="16" t="s">
        <v>92</v>
      </c>
      <c r="T19" s="16" t="s">
        <v>93</v>
      </c>
      <c r="U19" s="16" t="s">
        <v>94</v>
      </c>
      <c r="V19" s="16" t="s">
        <v>95</v>
      </c>
      <c r="W19" s="16" t="s">
        <v>96</v>
      </c>
      <c r="X19" s="16" t="s">
        <v>97</v>
      </c>
      <c r="Y19" s="16" t="s">
        <v>98</v>
      </c>
      <c r="Z19" s="16" t="s">
        <v>99</v>
      </c>
      <c r="AA19" s="16" t="s">
        <v>100</v>
      </c>
      <c r="AB19" s="16" t="s">
        <v>101</v>
      </c>
      <c r="AC19" s="16" t="s">
        <v>102</v>
      </c>
      <c r="AD19" s="16" t="s">
        <v>103</v>
      </c>
      <c r="AE19" s="16" t="s">
        <v>104</v>
      </c>
      <c r="AF19" s="16" t="s">
        <v>105</v>
      </c>
      <c r="AG19" s="16" t="s">
        <v>106</v>
      </c>
      <c r="AH19" s="16" t="s">
        <v>107</v>
      </c>
      <c r="AI19" s="16" t="s">
        <v>108</v>
      </c>
      <c r="AJ19" s="16" t="s">
        <v>109</v>
      </c>
      <c r="AK19" s="16" t="s">
        <v>110</v>
      </c>
      <c r="AL19" s="16" t="s">
        <v>111</v>
      </c>
      <c r="AM19" s="16" t="s">
        <v>112</v>
      </c>
      <c r="AN19" s="16" t="s">
        <v>113</v>
      </c>
      <c r="AO19" s="16" t="s">
        <v>114</v>
      </c>
      <c r="AP19" s="16" t="s">
        <v>115</v>
      </c>
      <c r="AQ19" s="16" t="s">
        <v>116</v>
      </c>
      <c r="AR19" s="16" t="s">
        <v>117</v>
      </c>
      <c r="AS19" s="16" t="s">
        <v>118</v>
      </c>
      <c r="AT19" s="16" t="s">
        <v>119</v>
      </c>
      <c r="AU19" s="16" t="s">
        <v>120</v>
      </c>
      <c r="AV19" s="16" t="s">
        <v>121</v>
      </c>
      <c r="AW19" s="16" t="s">
        <v>122</v>
      </c>
      <c r="AX19" s="16" t="s">
        <v>123</v>
      </c>
      <c r="AY19" s="16" t="s">
        <v>124</v>
      </c>
      <c r="AZ19" s="16" t="s">
        <v>125</v>
      </c>
      <c r="BA19" s="16" t="s">
        <v>126</v>
      </c>
    </row>
    <row r="20" spans="1:53" ht="19.5" customHeight="1" x14ac:dyDescent="0.15">
      <c r="A20" s="35">
        <v>1.1000000000000001</v>
      </c>
      <c r="B20" s="36" t="s">
        <v>283</v>
      </c>
      <c r="C20" s="19"/>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row>
    <row r="21" spans="1:53" ht="19.5" customHeight="1" x14ac:dyDescent="0.15">
      <c r="A21" s="46">
        <v>1.2</v>
      </c>
      <c r="B21" s="44" t="s">
        <v>284</v>
      </c>
      <c r="C21" s="24"/>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row>
    <row r="22" spans="1:53" ht="19.5" customHeight="1" x14ac:dyDescent="0.15">
      <c r="A22" s="35">
        <v>1.3</v>
      </c>
      <c r="B22" s="36" t="s">
        <v>176</v>
      </c>
      <c r="C22" s="19"/>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row>
    <row r="23" spans="1:53" ht="19.5" customHeight="1" x14ac:dyDescent="0.15">
      <c r="A23" s="46">
        <v>1.4</v>
      </c>
      <c r="B23" s="44" t="s">
        <v>285</v>
      </c>
      <c r="C23" s="24"/>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row>
    <row r="24" spans="1:53" ht="19.5" customHeight="1" x14ac:dyDescent="0.15">
      <c r="A24" s="35">
        <v>1.5</v>
      </c>
      <c r="B24" s="36" t="s">
        <v>286</v>
      </c>
      <c r="C24" s="19"/>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row>
    <row r="25" spans="1:53" ht="30" customHeight="1" x14ac:dyDescent="0.15">
      <c r="A25" s="46">
        <v>1.6</v>
      </c>
      <c r="B25" s="44" t="s">
        <v>177</v>
      </c>
      <c r="C25" s="24"/>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row>
    <row r="26" spans="1:53" ht="30" customHeight="1" x14ac:dyDescent="0.15">
      <c r="A26" s="35">
        <v>1.7</v>
      </c>
      <c r="B26" s="36" t="s">
        <v>178</v>
      </c>
      <c r="C26" s="19"/>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row>
    <row r="27" spans="1:53" ht="30" customHeight="1" x14ac:dyDescent="0.15">
      <c r="A27" s="46">
        <v>1.8</v>
      </c>
      <c r="B27" s="44" t="s">
        <v>179</v>
      </c>
      <c r="C27" s="24"/>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row>
    <row r="28" spans="1:53" ht="19.5" customHeight="1" x14ac:dyDescent="0.15">
      <c r="A28" s="35">
        <v>1.9</v>
      </c>
      <c r="B28" s="36" t="s">
        <v>180</v>
      </c>
      <c r="C28" s="19"/>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row>
    <row r="29" spans="1:53" ht="30" customHeight="1" x14ac:dyDescent="0.15">
      <c r="A29" s="47">
        <v>1.1000000000000001</v>
      </c>
      <c r="B29" s="48" t="s">
        <v>181</v>
      </c>
      <c r="C29" s="25"/>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row>
    <row r="30" spans="1:53" ht="19.5" customHeight="1" x14ac:dyDescent="0.15">
      <c r="A30" s="35">
        <v>1.1100000000000001</v>
      </c>
      <c r="B30" s="36" t="s">
        <v>8</v>
      </c>
      <c r="C30" s="19"/>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row>
    <row r="31" spans="1:53" ht="30" customHeight="1" x14ac:dyDescent="0.15">
      <c r="A31" s="49">
        <v>1.1200000000000001</v>
      </c>
      <c r="B31" s="50" t="s">
        <v>219</v>
      </c>
      <c r="C31" s="25"/>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row>
    <row r="32" spans="1:53" ht="15" customHeight="1" x14ac:dyDescent="0.15">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row>
  </sheetData>
  <sheetProtection algorithmName="SHA-512" hashValue="tcR8xQzQkskENaV7w8liHvT//k+p/B5RrW2/0k6LwhhX87naPuTYkJKGg+WE/zNdbo3SbflDMpNJ3AzAunMdCg==" saltValue="XclSXOWlgckPezUMPldKcQ==" spinCount="100000" sheet="1" objects="1" scenarios="1" formatCells="0"/>
  <protectedRanges>
    <protectedRange algorithmName="SHA-512" hashValue="BOBc6y1PM9ClINB7gJn6T17Q02WhZBFH6thiwgaFdMadRrU6+7wbQu0EKXdgizxbfVdLNTYzpgoJiz2onJnk7A==" saltValue="7c3Fqm946phShmpnIQTKOg==" spinCount="100000" sqref="A4:B4" name="Range1_1"/>
    <protectedRange algorithmName="SHA-512" hashValue="BOBc6y1PM9ClINB7gJn6T17Q02WhZBFH6thiwgaFdMadRrU6+7wbQu0EKXdgizxbfVdLNTYzpgoJiz2onJnk7A==" saltValue="7c3Fqm946phShmpnIQTKOg==" spinCount="100000" sqref="B19" name="Range1_2"/>
  </protectedRanges>
  <mergeCells count="1">
    <mergeCell ref="B18:C18"/>
  </mergeCells>
  <phoneticPr fontId="4" type="noConversion"/>
  <conditionalFormatting sqref="D5:BA17 D20:BA31">
    <cfRule type="cellIs" dxfId="60" priority="2" operator="notBetween">
      <formula>0</formula>
      <formula>5</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1" operator="containsText" id="{3BA2565F-E930-4BD2-8D64-44D509ACE8D3}">
            <xm:f>NOT(ISERROR(SEARCH("n",D5)))</xm:f>
            <xm:f>"n"</xm:f>
            <x14:dxf>
              <fill>
                <patternFill patternType="solid">
                  <bgColor rgb="FFF6DACB"/>
                </patternFill>
              </fill>
            </x14:dxf>
          </x14:cfRule>
          <xm:sqref>D5:BA17 D20:BA31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234DE-650B-481C-BFB5-06074C0E2716}">
  <dimension ref="A1:AZ21"/>
  <sheetViews>
    <sheetView workbookViewId="0">
      <pane xSplit="2" ySplit="1" topLeftCell="C2" activePane="bottomRight" state="frozen"/>
      <selection pane="topRight" activeCell="C1" sqref="C1"/>
      <selection pane="bottomLeft" activeCell="A2" sqref="A2"/>
      <selection pane="bottomRight"/>
    </sheetView>
  </sheetViews>
  <sheetFormatPr defaultColWidth="18.7109375" defaultRowHeight="15" customHeight="1" x14ac:dyDescent="0.15"/>
  <cols>
    <col min="1" max="1" width="7.7109375" style="1" customWidth="1"/>
    <col min="2" max="2" width="97.7109375" style="1" customWidth="1"/>
    <col min="3" max="52" width="8.7109375" style="1" customWidth="1"/>
    <col min="53" max="16384" width="18.7109375" style="1"/>
  </cols>
  <sheetData>
    <row r="1" spans="1:52" ht="36" customHeight="1" x14ac:dyDescent="0.15">
      <c r="A1" s="51"/>
      <c r="B1" s="66" t="s">
        <v>378</v>
      </c>
      <c r="C1" s="51" t="s">
        <v>325</v>
      </c>
      <c r="D1" s="51" t="s">
        <v>326</v>
      </c>
      <c r="E1" s="51" t="s">
        <v>327</v>
      </c>
      <c r="F1" s="51" t="s">
        <v>328</v>
      </c>
      <c r="G1" s="51" t="s">
        <v>329</v>
      </c>
      <c r="H1" s="51" t="s">
        <v>330</v>
      </c>
      <c r="I1" s="51" t="s">
        <v>331</v>
      </c>
      <c r="J1" s="51" t="s">
        <v>332</v>
      </c>
      <c r="K1" s="51" t="s">
        <v>333</v>
      </c>
      <c r="L1" s="51" t="s">
        <v>334</v>
      </c>
      <c r="M1" s="51" t="s">
        <v>335</v>
      </c>
      <c r="N1" s="51" t="s">
        <v>336</v>
      </c>
      <c r="O1" s="51" t="s">
        <v>337</v>
      </c>
      <c r="P1" s="51" t="s">
        <v>338</v>
      </c>
      <c r="Q1" s="51" t="s">
        <v>339</v>
      </c>
      <c r="R1" s="51" t="s">
        <v>340</v>
      </c>
      <c r="S1" s="51" t="s">
        <v>341</v>
      </c>
      <c r="T1" s="51" t="s">
        <v>342</v>
      </c>
      <c r="U1" s="51" t="s">
        <v>343</v>
      </c>
      <c r="V1" s="51" t="s">
        <v>344</v>
      </c>
      <c r="W1" s="51" t="s">
        <v>345</v>
      </c>
      <c r="X1" s="51" t="s">
        <v>346</v>
      </c>
      <c r="Y1" s="51" t="s">
        <v>347</v>
      </c>
      <c r="Z1" s="51" t="s">
        <v>348</v>
      </c>
      <c r="AA1" s="51" t="s">
        <v>349</v>
      </c>
      <c r="AB1" s="51" t="s">
        <v>350</v>
      </c>
      <c r="AC1" s="51" t="s">
        <v>351</v>
      </c>
      <c r="AD1" s="51" t="s">
        <v>352</v>
      </c>
      <c r="AE1" s="51" t="s">
        <v>353</v>
      </c>
      <c r="AF1" s="51" t="s">
        <v>354</v>
      </c>
      <c r="AG1" s="51" t="s">
        <v>355</v>
      </c>
      <c r="AH1" s="51" t="s">
        <v>356</v>
      </c>
      <c r="AI1" s="51" t="s">
        <v>357</v>
      </c>
      <c r="AJ1" s="51" t="s">
        <v>358</v>
      </c>
      <c r="AK1" s="51" t="s">
        <v>359</v>
      </c>
      <c r="AL1" s="51" t="s">
        <v>360</v>
      </c>
      <c r="AM1" s="51" t="s">
        <v>361</v>
      </c>
      <c r="AN1" s="51" t="s">
        <v>362</v>
      </c>
      <c r="AO1" s="51" t="s">
        <v>363</v>
      </c>
      <c r="AP1" s="51" t="s">
        <v>364</v>
      </c>
      <c r="AQ1" s="51" t="s">
        <v>365</v>
      </c>
      <c r="AR1" s="51" t="s">
        <v>366</v>
      </c>
      <c r="AS1" s="51" t="s">
        <v>367</v>
      </c>
      <c r="AT1" s="51" t="s">
        <v>368</v>
      </c>
      <c r="AU1" s="51" t="s">
        <v>369</v>
      </c>
      <c r="AV1" s="51" t="s">
        <v>370</v>
      </c>
      <c r="AW1" s="51" t="s">
        <v>371</v>
      </c>
      <c r="AX1" s="51" t="s">
        <v>372</v>
      </c>
      <c r="AY1" s="51" t="s">
        <v>373</v>
      </c>
      <c r="AZ1" s="51" t="s">
        <v>374</v>
      </c>
    </row>
    <row r="2" spans="1:52" ht="19.5" customHeight="1" x14ac:dyDescent="0.15">
      <c r="A2" s="67"/>
      <c r="B2" s="68" t="s">
        <v>376</v>
      </c>
      <c r="C2" s="75" t="str">
        <f>IF(COUNTIFS(C4:C10,"&lt;&gt;n",C4:C10,"&lt;&gt;",C4:C10,"&lt;&gt;1",C4:C10,"&lt;&gt;2",C4:C10,"&lt;&gt;3",C4:C10,"&lt;&gt;4",C4:C10,"&lt;&gt;5")&gt;0,"ERROR","")</f>
        <v/>
      </c>
      <c r="D2" s="76" t="str">
        <f>IF(COUNTIFS(D4:D10,"&lt;&gt;n",D4:D10,"&lt;&gt;",D4:D10,"&lt;&gt;1",D4:D10,"&lt;&gt;2",D4:D10,"&lt;&gt;3",D4:D10,"&lt;&gt;4",D4:D10,"&lt;&gt;5")&gt;0,"ERROR","")</f>
        <v/>
      </c>
      <c r="E2" s="76" t="str">
        <f t="shared" ref="E2:AZ2" si="0">IF(COUNTIFS(E4:E10,"&lt;&gt;n",E4:E10,"&lt;&gt;",E4:E10,"&lt;&gt;1",E4:E10,"&lt;&gt;2",E4:E10,"&lt;&gt;3",E4:E10,"&lt;&gt;4",E4:E10,"&lt;&gt;5")&gt;0,"ERROR","")</f>
        <v/>
      </c>
      <c r="F2" s="76" t="str">
        <f t="shared" si="0"/>
        <v/>
      </c>
      <c r="G2" s="76" t="str">
        <f t="shared" si="0"/>
        <v/>
      </c>
      <c r="H2" s="76" t="str">
        <f t="shared" si="0"/>
        <v/>
      </c>
      <c r="I2" s="76" t="str">
        <f t="shared" si="0"/>
        <v/>
      </c>
      <c r="J2" s="76" t="str">
        <f t="shared" si="0"/>
        <v/>
      </c>
      <c r="K2" s="76" t="str">
        <f t="shared" si="0"/>
        <v/>
      </c>
      <c r="L2" s="76" t="str">
        <f t="shared" si="0"/>
        <v/>
      </c>
      <c r="M2" s="76" t="str">
        <f t="shared" si="0"/>
        <v/>
      </c>
      <c r="N2" s="76" t="str">
        <f t="shared" si="0"/>
        <v/>
      </c>
      <c r="O2" s="76" t="str">
        <f t="shared" si="0"/>
        <v/>
      </c>
      <c r="P2" s="76" t="str">
        <f t="shared" si="0"/>
        <v/>
      </c>
      <c r="Q2" s="76" t="str">
        <f t="shared" si="0"/>
        <v/>
      </c>
      <c r="R2" s="76" t="str">
        <f t="shared" si="0"/>
        <v/>
      </c>
      <c r="S2" s="76" t="str">
        <f t="shared" si="0"/>
        <v/>
      </c>
      <c r="T2" s="76" t="str">
        <f t="shared" si="0"/>
        <v/>
      </c>
      <c r="U2" s="76" t="str">
        <f t="shared" si="0"/>
        <v/>
      </c>
      <c r="V2" s="76" t="str">
        <f t="shared" si="0"/>
        <v/>
      </c>
      <c r="W2" s="76" t="str">
        <f t="shared" si="0"/>
        <v/>
      </c>
      <c r="X2" s="76" t="str">
        <f t="shared" si="0"/>
        <v/>
      </c>
      <c r="Y2" s="76" t="str">
        <f t="shared" si="0"/>
        <v/>
      </c>
      <c r="Z2" s="76" t="str">
        <f t="shared" si="0"/>
        <v/>
      </c>
      <c r="AA2" s="76" t="str">
        <f t="shared" si="0"/>
        <v/>
      </c>
      <c r="AB2" s="76" t="str">
        <f t="shared" si="0"/>
        <v/>
      </c>
      <c r="AC2" s="76" t="str">
        <f t="shared" si="0"/>
        <v/>
      </c>
      <c r="AD2" s="76" t="str">
        <f t="shared" si="0"/>
        <v/>
      </c>
      <c r="AE2" s="76" t="str">
        <f t="shared" si="0"/>
        <v/>
      </c>
      <c r="AF2" s="76" t="str">
        <f t="shared" si="0"/>
        <v/>
      </c>
      <c r="AG2" s="76" t="str">
        <f t="shared" si="0"/>
        <v/>
      </c>
      <c r="AH2" s="76" t="str">
        <f t="shared" si="0"/>
        <v/>
      </c>
      <c r="AI2" s="76" t="str">
        <f t="shared" si="0"/>
        <v/>
      </c>
      <c r="AJ2" s="76" t="str">
        <f t="shared" si="0"/>
        <v/>
      </c>
      <c r="AK2" s="76" t="str">
        <f t="shared" si="0"/>
        <v/>
      </c>
      <c r="AL2" s="76" t="str">
        <f t="shared" si="0"/>
        <v/>
      </c>
      <c r="AM2" s="76" t="str">
        <f t="shared" si="0"/>
        <v/>
      </c>
      <c r="AN2" s="76" t="str">
        <f t="shared" si="0"/>
        <v/>
      </c>
      <c r="AO2" s="76" t="str">
        <f t="shared" si="0"/>
        <v/>
      </c>
      <c r="AP2" s="76" t="str">
        <f t="shared" si="0"/>
        <v/>
      </c>
      <c r="AQ2" s="76" t="str">
        <f t="shared" si="0"/>
        <v/>
      </c>
      <c r="AR2" s="76" t="str">
        <f t="shared" si="0"/>
        <v/>
      </c>
      <c r="AS2" s="76" t="str">
        <f t="shared" si="0"/>
        <v/>
      </c>
      <c r="AT2" s="76" t="str">
        <f t="shared" si="0"/>
        <v/>
      </c>
      <c r="AU2" s="76" t="str">
        <f t="shared" si="0"/>
        <v/>
      </c>
      <c r="AV2" s="76" t="str">
        <f t="shared" si="0"/>
        <v/>
      </c>
      <c r="AW2" s="76" t="str">
        <f t="shared" si="0"/>
        <v/>
      </c>
      <c r="AX2" s="76" t="str">
        <f t="shared" si="0"/>
        <v/>
      </c>
      <c r="AY2" s="76" t="str">
        <f t="shared" si="0"/>
        <v/>
      </c>
      <c r="AZ2" s="77" t="str">
        <f t="shared" si="0"/>
        <v/>
      </c>
    </row>
    <row r="3" spans="1:52" ht="24" customHeight="1" x14ac:dyDescent="0.15">
      <c r="A3" s="45" t="s">
        <v>316</v>
      </c>
      <c r="B3" s="34" t="s">
        <v>324</v>
      </c>
      <c r="C3" s="16" t="s">
        <v>27</v>
      </c>
      <c r="D3" s="16" t="s">
        <v>28</v>
      </c>
      <c r="E3" s="16" t="s">
        <v>29</v>
      </c>
      <c r="F3" s="16" t="s">
        <v>30</v>
      </c>
      <c r="G3" s="16" t="s">
        <v>31</v>
      </c>
      <c r="H3" s="16" t="s">
        <v>32</v>
      </c>
      <c r="I3" s="16" t="s">
        <v>33</v>
      </c>
      <c r="J3" s="16" t="s">
        <v>34</v>
      </c>
      <c r="K3" s="16" t="s">
        <v>35</v>
      </c>
      <c r="L3" s="16" t="s">
        <v>36</v>
      </c>
      <c r="M3" s="16" t="s">
        <v>37</v>
      </c>
      <c r="N3" s="16" t="s">
        <v>38</v>
      </c>
      <c r="O3" s="16" t="s">
        <v>39</v>
      </c>
      <c r="P3" s="16" t="s">
        <v>40</v>
      </c>
      <c r="Q3" s="16" t="s">
        <v>41</v>
      </c>
      <c r="R3" s="16" t="s">
        <v>42</v>
      </c>
      <c r="S3" s="16" t="s">
        <v>43</v>
      </c>
      <c r="T3" s="16" t="s">
        <v>44</v>
      </c>
      <c r="U3" s="16" t="s">
        <v>45</v>
      </c>
      <c r="V3" s="16" t="s">
        <v>46</v>
      </c>
      <c r="W3" s="16" t="s">
        <v>47</v>
      </c>
      <c r="X3" s="16" t="s">
        <v>48</v>
      </c>
      <c r="Y3" s="16" t="s">
        <v>49</v>
      </c>
      <c r="Z3" s="16" t="s">
        <v>50</v>
      </c>
      <c r="AA3" s="16" t="s">
        <v>51</v>
      </c>
      <c r="AB3" s="16" t="s">
        <v>52</v>
      </c>
      <c r="AC3" s="16" t="s">
        <v>53</v>
      </c>
      <c r="AD3" s="16" t="s">
        <v>54</v>
      </c>
      <c r="AE3" s="16" t="s">
        <v>55</v>
      </c>
      <c r="AF3" s="16" t="s">
        <v>56</v>
      </c>
      <c r="AG3" s="16" t="s">
        <v>57</v>
      </c>
      <c r="AH3" s="16" t="s">
        <v>58</v>
      </c>
      <c r="AI3" s="16" t="s">
        <v>59</v>
      </c>
      <c r="AJ3" s="16" t="s">
        <v>60</v>
      </c>
      <c r="AK3" s="16" t="s">
        <v>61</v>
      </c>
      <c r="AL3" s="16" t="s">
        <v>62</v>
      </c>
      <c r="AM3" s="16" t="s">
        <v>63</v>
      </c>
      <c r="AN3" s="16" t="s">
        <v>64</v>
      </c>
      <c r="AO3" s="16" t="s">
        <v>65</v>
      </c>
      <c r="AP3" s="16" t="s">
        <v>66</v>
      </c>
      <c r="AQ3" s="16" t="s">
        <v>67</v>
      </c>
      <c r="AR3" s="16" t="s">
        <v>68</v>
      </c>
      <c r="AS3" s="16" t="s">
        <v>69</v>
      </c>
      <c r="AT3" s="16" t="s">
        <v>70</v>
      </c>
      <c r="AU3" s="16" t="s">
        <v>71</v>
      </c>
      <c r="AV3" s="16" t="s">
        <v>72</v>
      </c>
      <c r="AW3" s="16" t="s">
        <v>73</v>
      </c>
      <c r="AX3" s="16" t="s">
        <v>74</v>
      </c>
      <c r="AY3" s="16" t="s">
        <v>75</v>
      </c>
      <c r="AZ3" s="16" t="s">
        <v>76</v>
      </c>
    </row>
    <row r="4" spans="1:52" ht="19.5" customHeight="1" x14ac:dyDescent="0.15">
      <c r="A4" s="35">
        <v>2.1</v>
      </c>
      <c r="B4" s="69" t="s">
        <v>182</v>
      </c>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row>
    <row r="5" spans="1:52" ht="19.5" customHeight="1" x14ac:dyDescent="0.15">
      <c r="A5" s="37">
        <v>2.2000000000000002</v>
      </c>
      <c r="B5" s="70" t="s">
        <v>183</v>
      </c>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row>
    <row r="6" spans="1:52" ht="19.5" customHeight="1" x14ac:dyDescent="0.15">
      <c r="A6" s="35">
        <v>2.2999999999999998</v>
      </c>
      <c r="B6" s="69" t="s">
        <v>184</v>
      </c>
      <c r="C6" s="63"/>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row>
    <row r="7" spans="1:52" ht="19.5" customHeight="1" x14ac:dyDescent="0.15">
      <c r="A7" s="37">
        <v>2.4</v>
      </c>
      <c r="B7" s="70" t="s">
        <v>185</v>
      </c>
      <c r="C7" s="64"/>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row>
    <row r="8" spans="1:52" ht="19.5" customHeight="1" x14ac:dyDescent="0.15">
      <c r="A8" s="35">
        <v>2.5</v>
      </c>
      <c r="B8" s="69" t="s">
        <v>186</v>
      </c>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row>
    <row r="9" spans="1:52" ht="19.5" customHeight="1" x14ac:dyDescent="0.15">
      <c r="A9" s="37">
        <v>2.6</v>
      </c>
      <c r="B9" s="70" t="s">
        <v>187</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row>
    <row r="10" spans="1:52" ht="19.5" customHeight="1" x14ac:dyDescent="0.15">
      <c r="A10" s="35">
        <v>2.7</v>
      </c>
      <c r="B10" s="69" t="s">
        <v>188</v>
      </c>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row>
    <row r="11" spans="1:52" ht="19.5" customHeight="1" x14ac:dyDescent="0.15">
      <c r="A11" s="42"/>
      <c r="B11" s="71"/>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row>
    <row r="12" spans="1:52" ht="19.5" customHeight="1" x14ac:dyDescent="0.15">
      <c r="A12" s="72"/>
      <c r="B12" s="73" t="s">
        <v>381</v>
      </c>
      <c r="C12" s="78" t="str">
        <f t="shared" ref="C12:AZ12" si="1">IF(COUNTIFS(C14:C20,"&lt;&gt;n",C14:C20,"&lt;&gt;",C14:C20,"&lt;&gt;1",C14:C20,"&lt;&gt;2",C14:C20,"&lt;&gt;3",C14:C20,"&lt;&gt;4",C14:C20,"&lt;&gt;5")&gt;0,"ERROR","")</f>
        <v/>
      </c>
      <c r="D12" s="78" t="str">
        <f t="shared" si="1"/>
        <v/>
      </c>
      <c r="E12" s="78" t="str">
        <f t="shared" si="1"/>
        <v/>
      </c>
      <c r="F12" s="78" t="str">
        <f t="shared" si="1"/>
        <v/>
      </c>
      <c r="G12" s="78" t="str">
        <f t="shared" si="1"/>
        <v/>
      </c>
      <c r="H12" s="78" t="str">
        <f t="shared" si="1"/>
        <v/>
      </c>
      <c r="I12" s="78" t="str">
        <f t="shared" si="1"/>
        <v/>
      </c>
      <c r="J12" s="78" t="str">
        <f t="shared" si="1"/>
        <v/>
      </c>
      <c r="K12" s="78" t="str">
        <f t="shared" si="1"/>
        <v/>
      </c>
      <c r="L12" s="78" t="str">
        <f t="shared" si="1"/>
        <v/>
      </c>
      <c r="M12" s="78" t="str">
        <f t="shared" si="1"/>
        <v/>
      </c>
      <c r="N12" s="78" t="str">
        <f t="shared" si="1"/>
        <v/>
      </c>
      <c r="O12" s="78" t="str">
        <f t="shared" si="1"/>
        <v/>
      </c>
      <c r="P12" s="78" t="str">
        <f t="shared" si="1"/>
        <v/>
      </c>
      <c r="Q12" s="78" t="str">
        <f t="shared" si="1"/>
        <v/>
      </c>
      <c r="R12" s="78" t="str">
        <f t="shared" si="1"/>
        <v/>
      </c>
      <c r="S12" s="78" t="str">
        <f t="shared" si="1"/>
        <v/>
      </c>
      <c r="T12" s="78" t="str">
        <f t="shared" si="1"/>
        <v/>
      </c>
      <c r="U12" s="78" t="str">
        <f t="shared" si="1"/>
        <v/>
      </c>
      <c r="V12" s="78" t="str">
        <f t="shared" si="1"/>
        <v/>
      </c>
      <c r="W12" s="78" t="str">
        <f t="shared" si="1"/>
        <v/>
      </c>
      <c r="X12" s="78" t="str">
        <f t="shared" si="1"/>
        <v/>
      </c>
      <c r="Y12" s="78" t="str">
        <f t="shared" si="1"/>
        <v/>
      </c>
      <c r="Z12" s="78" t="str">
        <f t="shared" si="1"/>
        <v/>
      </c>
      <c r="AA12" s="78" t="str">
        <f t="shared" si="1"/>
        <v/>
      </c>
      <c r="AB12" s="78" t="str">
        <f t="shared" si="1"/>
        <v/>
      </c>
      <c r="AC12" s="78" t="str">
        <f t="shared" si="1"/>
        <v/>
      </c>
      <c r="AD12" s="78" t="str">
        <f t="shared" si="1"/>
        <v/>
      </c>
      <c r="AE12" s="78" t="str">
        <f t="shared" si="1"/>
        <v/>
      </c>
      <c r="AF12" s="78" t="str">
        <f t="shared" si="1"/>
        <v/>
      </c>
      <c r="AG12" s="78" t="str">
        <f t="shared" si="1"/>
        <v/>
      </c>
      <c r="AH12" s="78" t="str">
        <f t="shared" si="1"/>
        <v/>
      </c>
      <c r="AI12" s="78" t="str">
        <f t="shared" si="1"/>
        <v/>
      </c>
      <c r="AJ12" s="78" t="str">
        <f t="shared" si="1"/>
        <v/>
      </c>
      <c r="AK12" s="78" t="str">
        <f t="shared" si="1"/>
        <v/>
      </c>
      <c r="AL12" s="78" t="str">
        <f t="shared" si="1"/>
        <v/>
      </c>
      <c r="AM12" s="78" t="str">
        <f t="shared" si="1"/>
        <v/>
      </c>
      <c r="AN12" s="78" t="str">
        <f t="shared" si="1"/>
        <v/>
      </c>
      <c r="AO12" s="78" t="str">
        <f t="shared" si="1"/>
        <v/>
      </c>
      <c r="AP12" s="78" t="str">
        <f t="shared" si="1"/>
        <v/>
      </c>
      <c r="AQ12" s="78" t="str">
        <f t="shared" si="1"/>
        <v/>
      </c>
      <c r="AR12" s="78" t="str">
        <f t="shared" si="1"/>
        <v/>
      </c>
      <c r="AS12" s="78" t="str">
        <f t="shared" si="1"/>
        <v/>
      </c>
      <c r="AT12" s="78" t="str">
        <f t="shared" si="1"/>
        <v/>
      </c>
      <c r="AU12" s="78" t="str">
        <f t="shared" si="1"/>
        <v/>
      </c>
      <c r="AV12" s="78" t="str">
        <f t="shared" si="1"/>
        <v/>
      </c>
      <c r="AW12" s="78" t="str">
        <f t="shared" si="1"/>
        <v/>
      </c>
      <c r="AX12" s="78" t="str">
        <f t="shared" si="1"/>
        <v/>
      </c>
      <c r="AY12" s="78" t="str">
        <f t="shared" si="1"/>
        <v/>
      </c>
      <c r="AZ12" s="78" t="str">
        <f t="shared" si="1"/>
        <v/>
      </c>
    </row>
    <row r="13" spans="1:52" ht="24" customHeight="1" x14ac:dyDescent="0.15">
      <c r="A13" s="45" t="s">
        <v>316</v>
      </c>
      <c r="B13" s="34" t="s">
        <v>375</v>
      </c>
      <c r="C13" s="16" t="s">
        <v>77</v>
      </c>
      <c r="D13" s="16" t="s">
        <v>78</v>
      </c>
      <c r="E13" s="16" t="s">
        <v>79</v>
      </c>
      <c r="F13" s="16" t="s">
        <v>80</v>
      </c>
      <c r="G13" s="16" t="s">
        <v>81</v>
      </c>
      <c r="H13" s="16" t="s">
        <v>82</v>
      </c>
      <c r="I13" s="16" t="s">
        <v>83</v>
      </c>
      <c r="J13" s="16" t="s">
        <v>84</v>
      </c>
      <c r="K13" s="16" t="s">
        <v>85</v>
      </c>
      <c r="L13" s="16" t="s">
        <v>86</v>
      </c>
      <c r="M13" s="16" t="s">
        <v>87</v>
      </c>
      <c r="N13" s="16" t="s">
        <v>88</v>
      </c>
      <c r="O13" s="16" t="s">
        <v>89</v>
      </c>
      <c r="P13" s="16" t="s">
        <v>90</v>
      </c>
      <c r="Q13" s="16" t="s">
        <v>91</v>
      </c>
      <c r="R13" s="16" t="s">
        <v>92</v>
      </c>
      <c r="S13" s="16" t="s">
        <v>93</v>
      </c>
      <c r="T13" s="16" t="s">
        <v>94</v>
      </c>
      <c r="U13" s="16" t="s">
        <v>95</v>
      </c>
      <c r="V13" s="16" t="s">
        <v>96</v>
      </c>
      <c r="W13" s="16" t="s">
        <v>97</v>
      </c>
      <c r="X13" s="16" t="s">
        <v>98</v>
      </c>
      <c r="Y13" s="16" t="s">
        <v>99</v>
      </c>
      <c r="Z13" s="16" t="s">
        <v>100</v>
      </c>
      <c r="AA13" s="16" t="s">
        <v>101</v>
      </c>
      <c r="AB13" s="16" t="s">
        <v>102</v>
      </c>
      <c r="AC13" s="16" t="s">
        <v>103</v>
      </c>
      <c r="AD13" s="16" t="s">
        <v>104</v>
      </c>
      <c r="AE13" s="16" t="s">
        <v>105</v>
      </c>
      <c r="AF13" s="16" t="s">
        <v>106</v>
      </c>
      <c r="AG13" s="16" t="s">
        <v>107</v>
      </c>
      <c r="AH13" s="16" t="s">
        <v>108</v>
      </c>
      <c r="AI13" s="16" t="s">
        <v>109</v>
      </c>
      <c r="AJ13" s="16" t="s">
        <v>110</v>
      </c>
      <c r="AK13" s="16" t="s">
        <v>111</v>
      </c>
      <c r="AL13" s="16" t="s">
        <v>112</v>
      </c>
      <c r="AM13" s="16" t="s">
        <v>113</v>
      </c>
      <c r="AN13" s="16" t="s">
        <v>114</v>
      </c>
      <c r="AO13" s="16" t="s">
        <v>115</v>
      </c>
      <c r="AP13" s="16" t="s">
        <v>116</v>
      </c>
      <c r="AQ13" s="16" t="s">
        <v>117</v>
      </c>
      <c r="AR13" s="16" t="s">
        <v>118</v>
      </c>
      <c r="AS13" s="16" t="s">
        <v>119</v>
      </c>
      <c r="AT13" s="16" t="s">
        <v>120</v>
      </c>
      <c r="AU13" s="16" t="s">
        <v>121</v>
      </c>
      <c r="AV13" s="16" t="s">
        <v>122</v>
      </c>
      <c r="AW13" s="16" t="s">
        <v>123</v>
      </c>
      <c r="AX13" s="16" t="s">
        <v>124</v>
      </c>
      <c r="AY13" s="16" t="s">
        <v>125</v>
      </c>
      <c r="AZ13" s="16" t="s">
        <v>126</v>
      </c>
    </row>
    <row r="14" spans="1:52" ht="19.5" customHeight="1" x14ac:dyDescent="0.15">
      <c r="A14" s="35">
        <v>2.1</v>
      </c>
      <c r="B14" s="69" t="s">
        <v>189</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row>
    <row r="15" spans="1:52" ht="30" customHeight="1" x14ac:dyDescent="0.15">
      <c r="A15" s="46">
        <v>2.2000000000000002</v>
      </c>
      <c r="B15" s="74" t="s">
        <v>190</v>
      </c>
      <c r="C15" s="65"/>
      <c r="D15" s="65"/>
      <c r="E15" s="65"/>
      <c r="F15" s="65"/>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row>
    <row r="16" spans="1:52" ht="19.5" customHeight="1" x14ac:dyDescent="0.15">
      <c r="A16" s="35">
        <v>2.2999999999999998</v>
      </c>
      <c r="B16" s="69" t="s">
        <v>12</v>
      </c>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row>
    <row r="17" spans="1:52" ht="19.5" customHeight="1" x14ac:dyDescent="0.15">
      <c r="A17" s="46">
        <v>2.4</v>
      </c>
      <c r="B17" s="74" t="s">
        <v>191</v>
      </c>
      <c r="C17" s="65"/>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row>
    <row r="18" spans="1:52" ht="19.5" customHeight="1" x14ac:dyDescent="0.15">
      <c r="A18" s="35">
        <v>2.5</v>
      </c>
      <c r="B18" s="69" t="s">
        <v>192</v>
      </c>
      <c r="C18" s="63"/>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row>
    <row r="19" spans="1:52" ht="19.5" customHeight="1" x14ac:dyDescent="0.15">
      <c r="A19" s="46">
        <v>2.6</v>
      </c>
      <c r="B19" s="74" t="s">
        <v>15</v>
      </c>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row>
    <row r="20" spans="1:52" ht="30" customHeight="1" x14ac:dyDescent="0.15">
      <c r="A20" s="35">
        <v>2.7</v>
      </c>
      <c r="B20" s="69" t="s">
        <v>193</v>
      </c>
      <c r="C20" s="63"/>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row>
    <row r="21" spans="1:52" ht="15" customHeight="1" x14ac:dyDescent="0.1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row>
  </sheetData>
  <sheetProtection algorithmName="SHA-512" hashValue="I7oZr2sJGwaXUn2oFvqaX52cH6usb6gOInGScnd4ijlbb8wZIBik/2m0Zey2SntvV4akPOCIMUu9/X/N7hFoxg==" saltValue="qZtwAf8NAEgjI9GsR7JnyQ==" spinCount="100000" sheet="1" objects="1" scenarios="1"/>
  <conditionalFormatting sqref="C4:AZ11 C14:AZ20">
    <cfRule type="cellIs" dxfId="59" priority="1" operator="equal">
      <formula>"n"</formula>
    </cfRule>
    <cfRule type="cellIs" dxfId="58" priority="2" operator="notBetween">
      <formula>0</formula>
      <formula>5</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44C00-42BC-4C92-8C8C-EB6F5B392DEC}">
  <dimension ref="A1:BA67"/>
  <sheetViews>
    <sheetView workbookViewId="0">
      <pane xSplit="3" ySplit="1" topLeftCell="D2" activePane="bottomRight" state="frozen"/>
      <selection pane="topRight" activeCell="D1" sqref="D1"/>
      <selection pane="bottomLeft" activeCell="A2" sqref="A2"/>
      <selection pane="bottomRight"/>
    </sheetView>
  </sheetViews>
  <sheetFormatPr defaultColWidth="18.7109375" defaultRowHeight="15" customHeight="1" x14ac:dyDescent="0.15"/>
  <cols>
    <col min="1" max="1" width="7.7109375" style="1" customWidth="1"/>
    <col min="2" max="2" width="95.7109375" style="1" customWidth="1"/>
    <col min="3" max="3" width="6.7109375" style="1" customWidth="1"/>
    <col min="4" max="53" width="8.7109375" style="1" customWidth="1"/>
    <col min="54" max="16384" width="18.7109375" style="1"/>
  </cols>
  <sheetData>
    <row r="1" spans="1:53" ht="36" customHeight="1" x14ac:dyDescent="0.15">
      <c r="A1" s="51"/>
      <c r="B1" s="86" t="s">
        <v>379</v>
      </c>
      <c r="C1" s="51"/>
      <c r="D1" s="51" t="s">
        <v>325</v>
      </c>
      <c r="E1" s="51" t="s">
        <v>326</v>
      </c>
      <c r="F1" s="51" t="s">
        <v>327</v>
      </c>
      <c r="G1" s="51" t="s">
        <v>328</v>
      </c>
      <c r="H1" s="51" t="s">
        <v>329</v>
      </c>
      <c r="I1" s="51" t="s">
        <v>330</v>
      </c>
      <c r="J1" s="51" t="s">
        <v>331</v>
      </c>
      <c r="K1" s="51" t="s">
        <v>332</v>
      </c>
      <c r="L1" s="51" t="s">
        <v>333</v>
      </c>
      <c r="M1" s="51" t="s">
        <v>334</v>
      </c>
      <c r="N1" s="51" t="s">
        <v>335</v>
      </c>
      <c r="O1" s="51" t="s">
        <v>336</v>
      </c>
      <c r="P1" s="51" t="s">
        <v>337</v>
      </c>
      <c r="Q1" s="51" t="s">
        <v>338</v>
      </c>
      <c r="R1" s="51" t="s">
        <v>339</v>
      </c>
      <c r="S1" s="51" t="s">
        <v>340</v>
      </c>
      <c r="T1" s="51" t="s">
        <v>341</v>
      </c>
      <c r="U1" s="51" t="s">
        <v>342</v>
      </c>
      <c r="V1" s="51" t="s">
        <v>343</v>
      </c>
      <c r="W1" s="51" t="s">
        <v>344</v>
      </c>
      <c r="X1" s="51" t="s">
        <v>345</v>
      </c>
      <c r="Y1" s="51" t="s">
        <v>346</v>
      </c>
      <c r="Z1" s="51" t="s">
        <v>347</v>
      </c>
      <c r="AA1" s="51" t="s">
        <v>348</v>
      </c>
      <c r="AB1" s="51" t="s">
        <v>349</v>
      </c>
      <c r="AC1" s="51" t="s">
        <v>350</v>
      </c>
      <c r="AD1" s="51" t="s">
        <v>351</v>
      </c>
      <c r="AE1" s="51" t="s">
        <v>352</v>
      </c>
      <c r="AF1" s="51" t="s">
        <v>353</v>
      </c>
      <c r="AG1" s="51" t="s">
        <v>354</v>
      </c>
      <c r="AH1" s="51" t="s">
        <v>355</v>
      </c>
      <c r="AI1" s="51" t="s">
        <v>356</v>
      </c>
      <c r="AJ1" s="51" t="s">
        <v>357</v>
      </c>
      <c r="AK1" s="51" t="s">
        <v>358</v>
      </c>
      <c r="AL1" s="51" t="s">
        <v>359</v>
      </c>
      <c r="AM1" s="51" t="s">
        <v>360</v>
      </c>
      <c r="AN1" s="51" t="s">
        <v>361</v>
      </c>
      <c r="AO1" s="51" t="s">
        <v>362</v>
      </c>
      <c r="AP1" s="51" t="s">
        <v>363</v>
      </c>
      <c r="AQ1" s="51" t="s">
        <v>364</v>
      </c>
      <c r="AR1" s="51" t="s">
        <v>365</v>
      </c>
      <c r="AS1" s="51" t="s">
        <v>366</v>
      </c>
      <c r="AT1" s="51" t="s">
        <v>367</v>
      </c>
      <c r="AU1" s="51" t="s">
        <v>368</v>
      </c>
      <c r="AV1" s="51" t="s">
        <v>369</v>
      </c>
      <c r="AW1" s="51" t="s">
        <v>370</v>
      </c>
      <c r="AX1" s="51" t="s">
        <v>371</v>
      </c>
      <c r="AY1" s="51" t="s">
        <v>372</v>
      </c>
      <c r="AZ1" s="51" t="s">
        <v>373</v>
      </c>
      <c r="BA1" s="51" t="s">
        <v>374</v>
      </c>
    </row>
    <row r="2" spans="1:53" ht="18.75" customHeight="1" x14ac:dyDescent="0.15">
      <c r="A2" s="87"/>
      <c r="B2" s="32" t="s">
        <v>376</v>
      </c>
      <c r="C2" s="87"/>
      <c r="D2" s="96" t="str">
        <f>IF(COUNTIFS(D4:D33,"&lt;&gt;n",D4:D33,"&lt;&gt;",D4:D33,"&lt;&gt;1",D4:D33,"&lt;&gt;2",D4:D33,"&lt;&gt;3",D4:D33,"&lt;&gt;4",D4:D33,"&lt;&gt;5")&gt;0,"ERROR","")</f>
        <v/>
      </c>
      <c r="E2" s="96" t="str">
        <f>IF(COUNTIFS(E4:E33,"&lt;&gt;n",E4:E33,"&lt;&gt;",E4:E33,"&lt;&gt;1",E4:E33,"&lt;&gt;2",E4:E33,"&lt;&gt;3",E4:E33,"&lt;&gt;4",E4:E33,"&lt;&gt;5")&gt;0,"ERROR","")</f>
        <v/>
      </c>
      <c r="F2" s="96" t="str">
        <f t="shared" ref="F2:BA2" si="0">IF(COUNTIFS(F4:F33,"&lt;&gt;n",F4:F33,"&lt;&gt;",F4:F33,"&lt;&gt;1",F4:F33,"&lt;&gt;2",F4:F33,"&lt;&gt;3",F4:F33,"&lt;&gt;4",F4:F33,"&lt;&gt;5")&gt;0,"ERROR","")</f>
        <v/>
      </c>
      <c r="G2" s="96" t="str">
        <f t="shared" si="0"/>
        <v/>
      </c>
      <c r="H2" s="96" t="str">
        <f t="shared" si="0"/>
        <v/>
      </c>
      <c r="I2" s="96" t="str">
        <f t="shared" si="0"/>
        <v/>
      </c>
      <c r="J2" s="96" t="str">
        <f t="shared" si="0"/>
        <v/>
      </c>
      <c r="K2" s="96" t="str">
        <f t="shared" si="0"/>
        <v/>
      </c>
      <c r="L2" s="96" t="str">
        <f t="shared" si="0"/>
        <v/>
      </c>
      <c r="M2" s="96" t="str">
        <f t="shared" si="0"/>
        <v/>
      </c>
      <c r="N2" s="96" t="str">
        <f t="shared" si="0"/>
        <v/>
      </c>
      <c r="O2" s="96" t="str">
        <f t="shared" si="0"/>
        <v/>
      </c>
      <c r="P2" s="96" t="str">
        <f t="shared" si="0"/>
        <v/>
      </c>
      <c r="Q2" s="96" t="str">
        <f t="shared" si="0"/>
        <v/>
      </c>
      <c r="R2" s="96" t="str">
        <f t="shared" si="0"/>
        <v/>
      </c>
      <c r="S2" s="96" t="str">
        <f t="shared" si="0"/>
        <v/>
      </c>
      <c r="T2" s="96" t="str">
        <f t="shared" si="0"/>
        <v/>
      </c>
      <c r="U2" s="96" t="str">
        <f t="shared" si="0"/>
        <v/>
      </c>
      <c r="V2" s="96" t="str">
        <f t="shared" si="0"/>
        <v/>
      </c>
      <c r="W2" s="96" t="str">
        <f t="shared" si="0"/>
        <v/>
      </c>
      <c r="X2" s="96" t="str">
        <f t="shared" si="0"/>
        <v/>
      </c>
      <c r="Y2" s="96" t="str">
        <f t="shared" si="0"/>
        <v/>
      </c>
      <c r="Z2" s="96" t="str">
        <f t="shared" si="0"/>
        <v/>
      </c>
      <c r="AA2" s="96" t="str">
        <f t="shared" si="0"/>
        <v/>
      </c>
      <c r="AB2" s="96" t="str">
        <f t="shared" si="0"/>
        <v/>
      </c>
      <c r="AC2" s="96" t="str">
        <f t="shared" si="0"/>
        <v/>
      </c>
      <c r="AD2" s="96" t="str">
        <f t="shared" si="0"/>
        <v/>
      </c>
      <c r="AE2" s="96" t="str">
        <f t="shared" si="0"/>
        <v/>
      </c>
      <c r="AF2" s="96" t="str">
        <f t="shared" si="0"/>
        <v/>
      </c>
      <c r="AG2" s="96" t="str">
        <f t="shared" si="0"/>
        <v/>
      </c>
      <c r="AH2" s="96" t="str">
        <f t="shared" si="0"/>
        <v/>
      </c>
      <c r="AI2" s="96" t="str">
        <f t="shared" si="0"/>
        <v/>
      </c>
      <c r="AJ2" s="96" t="str">
        <f t="shared" si="0"/>
        <v/>
      </c>
      <c r="AK2" s="96" t="str">
        <f t="shared" si="0"/>
        <v/>
      </c>
      <c r="AL2" s="96" t="str">
        <f t="shared" si="0"/>
        <v/>
      </c>
      <c r="AM2" s="96" t="str">
        <f t="shared" si="0"/>
        <v/>
      </c>
      <c r="AN2" s="96" t="str">
        <f t="shared" si="0"/>
        <v/>
      </c>
      <c r="AO2" s="96" t="str">
        <f t="shared" si="0"/>
        <v/>
      </c>
      <c r="AP2" s="96" t="str">
        <f t="shared" si="0"/>
        <v/>
      </c>
      <c r="AQ2" s="96" t="str">
        <f t="shared" si="0"/>
        <v/>
      </c>
      <c r="AR2" s="96" t="str">
        <f t="shared" si="0"/>
        <v/>
      </c>
      <c r="AS2" s="96" t="str">
        <f t="shared" si="0"/>
        <v/>
      </c>
      <c r="AT2" s="96" t="str">
        <f t="shared" si="0"/>
        <v/>
      </c>
      <c r="AU2" s="96" t="str">
        <f t="shared" si="0"/>
        <v/>
      </c>
      <c r="AV2" s="96" t="str">
        <f t="shared" si="0"/>
        <v/>
      </c>
      <c r="AW2" s="96" t="str">
        <f t="shared" si="0"/>
        <v/>
      </c>
      <c r="AX2" s="96" t="str">
        <f t="shared" si="0"/>
        <v/>
      </c>
      <c r="AY2" s="96" t="str">
        <f t="shared" si="0"/>
        <v/>
      </c>
      <c r="AZ2" s="96" t="str">
        <f t="shared" si="0"/>
        <v/>
      </c>
      <c r="BA2" s="96" t="str">
        <f t="shared" si="0"/>
        <v/>
      </c>
    </row>
    <row r="3" spans="1:53" ht="23.25" customHeight="1" x14ac:dyDescent="0.15">
      <c r="A3" s="45" t="s">
        <v>316</v>
      </c>
      <c r="B3" s="34" t="s">
        <v>324</v>
      </c>
      <c r="C3" s="56" t="s">
        <v>26</v>
      </c>
      <c r="D3" s="16" t="s">
        <v>27</v>
      </c>
      <c r="E3" s="16" t="s">
        <v>28</v>
      </c>
      <c r="F3" s="16" t="s">
        <v>29</v>
      </c>
      <c r="G3" s="16" t="s">
        <v>30</v>
      </c>
      <c r="H3" s="16" t="s">
        <v>31</v>
      </c>
      <c r="I3" s="16" t="s">
        <v>32</v>
      </c>
      <c r="J3" s="16" t="s">
        <v>33</v>
      </c>
      <c r="K3" s="16" t="s">
        <v>34</v>
      </c>
      <c r="L3" s="16" t="s">
        <v>35</v>
      </c>
      <c r="M3" s="16" t="s">
        <v>36</v>
      </c>
      <c r="N3" s="16" t="s">
        <v>37</v>
      </c>
      <c r="O3" s="16" t="s">
        <v>38</v>
      </c>
      <c r="P3" s="16" t="s">
        <v>39</v>
      </c>
      <c r="Q3" s="16" t="s">
        <v>40</v>
      </c>
      <c r="R3" s="16" t="s">
        <v>41</v>
      </c>
      <c r="S3" s="16" t="s">
        <v>42</v>
      </c>
      <c r="T3" s="16" t="s">
        <v>43</v>
      </c>
      <c r="U3" s="16" t="s">
        <v>44</v>
      </c>
      <c r="V3" s="16" t="s">
        <v>45</v>
      </c>
      <c r="W3" s="16" t="s">
        <v>46</v>
      </c>
      <c r="X3" s="16" t="s">
        <v>47</v>
      </c>
      <c r="Y3" s="16" t="s">
        <v>48</v>
      </c>
      <c r="Z3" s="16" t="s">
        <v>49</v>
      </c>
      <c r="AA3" s="16" t="s">
        <v>50</v>
      </c>
      <c r="AB3" s="16" t="s">
        <v>51</v>
      </c>
      <c r="AC3" s="16" t="s">
        <v>52</v>
      </c>
      <c r="AD3" s="16" t="s">
        <v>53</v>
      </c>
      <c r="AE3" s="16" t="s">
        <v>54</v>
      </c>
      <c r="AF3" s="16" t="s">
        <v>55</v>
      </c>
      <c r="AG3" s="16" t="s">
        <v>56</v>
      </c>
      <c r="AH3" s="16" t="s">
        <v>57</v>
      </c>
      <c r="AI3" s="16" t="s">
        <v>58</v>
      </c>
      <c r="AJ3" s="16" t="s">
        <v>59</v>
      </c>
      <c r="AK3" s="16" t="s">
        <v>60</v>
      </c>
      <c r="AL3" s="16" t="s">
        <v>61</v>
      </c>
      <c r="AM3" s="16" t="s">
        <v>62</v>
      </c>
      <c r="AN3" s="16" t="s">
        <v>63</v>
      </c>
      <c r="AO3" s="16" t="s">
        <v>64</v>
      </c>
      <c r="AP3" s="16" t="s">
        <v>65</v>
      </c>
      <c r="AQ3" s="16" t="s">
        <v>66</v>
      </c>
      <c r="AR3" s="16" t="s">
        <v>67</v>
      </c>
      <c r="AS3" s="16" t="s">
        <v>68</v>
      </c>
      <c r="AT3" s="16" t="s">
        <v>69</v>
      </c>
      <c r="AU3" s="16" t="s">
        <v>70</v>
      </c>
      <c r="AV3" s="16" t="s">
        <v>71</v>
      </c>
      <c r="AW3" s="16" t="s">
        <v>72</v>
      </c>
      <c r="AX3" s="16" t="s">
        <v>73</v>
      </c>
      <c r="AY3" s="16" t="s">
        <v>74</v>
      </c>
      <c r="AZ3" s="16" t="s">
        <v>75</v>
      </c>
      <c r="BA3" s="16" t="s">
        <v>76</v>
      </c>
    </row>
    <row r="4" spans="1:53" ht="19.5" customHeight="1" x14ac:dyDescent="0.15">
      <c r="A4" s="35">
        <v>3.1</v>
      </c>
      <c r="B4" s="36" t="s">
        <v>194</v>
      </c>
      <c r="C4" s="79"/>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row>
    <row r="5" spans="1:53" ht="19.5" customHeight="1" x14ac:dyDescent="0.15">
      <c r="A5" s="37">
        <v>3.2</v>
      </c>
      <c r="B5" s="38" t="s">
        <v>195</v>
      </c>
      <c r="C5" s="80"/>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row>
    <row r="6" spans="1:53" ht="19.5" customHeight="1" x14ac:dyDescent="0.15">
      <c r="A6" s="35">
        <v>3.3</v>
      </c>
      <c r="B6" s="36" t="s">
        <v>196</v>
      </c>
      <c r="C6" s="79"/>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row>
    <row r="7" spans="1:53" ht="19.5" customHeight="1" x14ac:dyDescent="0.15">
      <c r="A7" s="37">
        <v>3.4</v>
      </c>
      <c r="B7" s="38" t="s">
        <v>197</v>
      </c>
      <c r="C7" s="80"/>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row>
    <row r="8" spans="1:53" ht="19.5" customHeight="1" x14ac:dyDescent="0.15">
      <c r="A8" s="35">
        <v>3.5</v>
      </c>
      <c r="B8" s="36" t="s">
        <v>198</v>
      </c>
      <c r="C8" s="79"/>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row>
    <row r="9" spans="1:53" ht="28.5" customHeight="1" x14ac:dyDescent="0.15">
      <c r="A9" s="37">
        <v>3.6</v>
      </c>
      <c r="B9" s="38" t="s">
        <v>199</v>
      </c>
      <c r="C9" s="80"/>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row>
    <row r="10" spans="1:53" ht="30" customHeight="1" x14ac:dyDescent="0.15">
      <c r="A10" s="35">
        <v>3.7</v>
      </c>
      <c r="B10" s="36" t="s">
        <v>200</v>
      </c>
      <c r="C10" s="79"/>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row>
    <row r="11" spans="1:53" ht="19.5" customHeight="1" x14ac:dyDescent="0.15">
      <c r="A11" s="37">
        <v>3.8</v>
      </c>
      <c r="B11" s="38" t="s">
        <v>229</v>
      </c>
      <c r="C11" s="80"/>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row>
    <row r="12" spans="1:53" ht="19.5" customHeight="1" x14ac:dyDescent="0.15">
      <c r="A12" s="35">
        <v>3.9</v>
      </c>
      <c r="B12" s="36" t="s">
        <v>201</v>
      </c>
      <c r="C12" s="79"/>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row>
    <row r="13" spans="1:53" ht="19.5" customHeight="1" x14ac:dyDescent="0.15">
      <c r="A13" s="39">
        <v>3.1</v>
      </c>
      <c r="B13" s="38" t="s">
        <v>202</v>
      </c>
      <c r="C13" s="80"/>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row>
    <row r="14" spans="1:53" ht="19.5" customHeight="1" x14ac:dyDescent="0.15">
      <c r="A14" s="35">
        <v>3.11</v>
      </c>
      <c r="B14" s="36" t="s">
        <v>203</v>
      </c>
      <c r="C14" s="79"/>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row>
    <row r="15" spans="1:53" ht="19.5" customHeight="1" x14ac:dyDescent="0.15">
      <c r="A15" s="37">
        <v>3.12</v>
      </c>
      <c r="B15" s="38" t="s">
        <v>204</v>
      </c>
      <c r="C15" s="80"/>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4"/>
      <c r="AO15" s="64"/>
      <c r="AP15" s="64"/>
      <c r="AQ15" s="64"/>
      <c r="AR15" s="64"/>
      <c r="AS15" s="64"/>
      <c r="AT15" s="64"/>
      <c r="AU15" s="64"/>
      <c r="AV15" s="64"/>
      <c r="AW15" s="64"/>
      <c r="AX15" s="64"/>
      <c r="AY15" s="64"/>
      <c r="AZ15" s="64"/>
      <c r="BA15" s="64"/>
    </row>
    <row r="16" spans="1:53" ht="19.5" customHeight="1" x14ac:dyDescent="0.15">
      <c r="A16" s="35">
        <v>3.13</v>
      </c>
      <c r="B16" s="36" t="s">
        <v>205</v>
      </c>
      <c r="C16" s="79"/>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row>
    <row r="17" spans="1:53" ht="19.5" customHeight="1" x14ac:dyDescent="0.15">
      <c r="A17" s="37">
        <v>3.14</v>
      </c>
      <c r="B17" s="38" t="s">
        <v>206</v>
      </c>
      <c r="C17" s="80"/>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4"/>
      <c r="AO17" s="64"/>
      <c r="AP17" s="64"/>
      <c r="AQ17" s="64"/>
      <c r="AR17" s="64"/>
      <c r="AS17" s="64"/>
      <c r="AT17" s="64"/>
      <c r="AU17" s="64"/>
      <c r="AV17" s="64"/>
      <c r="AW17" s="64"/>
      <c r="AX17" s="64"/>
      <c r="AY17" s="64"/>
      <c r="AZ17" s="64"/>
      <c r="BA17" s="64"/>
    </row>
    <row r="18" spans="1:53" ht="19.5" customHeight="1" x14ac:dyDescent="0.15">
      <c r="A18" s="88">
        <v>3.15</v>
      </c>
      <c r="B18" s="89" t="s">
        <v>232</v>
      </c>
      <c r="C18" s="79"/>
      <c r="D18" s="63"/>
      <c r="E18" s="63"/>
      <c r="F18" s="63"/>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row>
    <row r="19" spans="1:53" ht="19.5" customHeight="1" x14ac:dyDescent="0.15">
      <c r="A19" s="90">
        <v>3.16</v>
      </c>
      <c r="B19" s="41" t="s">
        <v>233</v>
      </c>
      <c r="C19" s="80"/>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4"/>
      <c r="AP19" s="64"/>
      <c r="AQ19" s="64"/>
      <c r="AR19" s="64"/>
      <c r="AS19" s="64"/>
      <c r="AT19" s="64"/>
      <c r="AU19" s="64"/>
      <c r="AV19" s="64"/>
      <c r="AW19" s="64"/>
      <c r="AX19" s="64"/>
      <c r="AY19" s="64"/>
      <c r="AZ19" s="64"/>
      <c r="BA19" s="64"/>
    </row>
    <row r="20" spans="1:53" ht="19.5" customHeight="1" x14ac:dyDescent="0.15">
      <c r="A20" s="91">
        <v>3.17</v>
      </c>
      <c r="B20" s="89" t="s">
        <v>234</v>
      </c>
      <c r="C20" s="79"/>
      <c r="D20" s="63"/>
      <c r="E20" s="63"/>
      <c r="F20" s="63"/>
      <c r="G20" s="63"/>
      <c r="H20" s="63"/>
      <c r="I20" s="63"/>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row>
    <row r="21" spans="1:53" ht="19.5" customHeight="1" x14ac:dyDescent="0.15">
      <c r="A21" s="90">
        <v>3.18</v>
      </c>
      <c r="B21" s="41" t="s">
        <v>235</v>
      </c>
      <c r="C21" s="80"/>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row>
    <row r="22" spans="1:53" ht="19.5" customHeight="1" x14ac:dyDescent="0.15">
      <c r="A22" s="91">
        <v>3.19</v>
      </c>
      <c r="B22" s="89" t="s">
        <v>236</v>
      </c>
      <c r="C22" s="79"/>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row>
    <row r="23" spans="1:53" ht="19.5" customHeight="1" x14ac:dyDescent="0.15">
      <c r="A23" s="90">
        <v>3.2</v>
      </c>
      <c r="B23" s="41" t="s">
        <v>237</v>
      </c>
      <c r="C23" s="80"/>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4"/>
      <c r="AO23" s="64"/>
      <c r="AP23" s="64"/>
      <c r="AQ23" s="64"/>
      <c r="AR23" s="64"/>
      <c r="AS23" s="64"/>
      <c r="AT23" s="64"/>
      <c r="AU23" s="64"/>
      <c r="AV23" s="64"/>
      <c r="AW23" s="64"/>
      <c r="AX23" s="64"/>
      <c r="AY23" s="64"/>
      <c r="AZ23" s="64"/>
      <c r="BA23" s="64"/>
    </row>
    <row r="24" spans="1:53" ht="19.5" customHeight="1" x14ac:dyDescent="0.15">
      <c r="A24" s="91">
        <v>3.21</v>
      </c>
      <c r="B24" s="89" t="s">
        <v>238</v>
      </c>
      <c r="C24" s="81"/>
      <c r="D24" s="63"/>
      <c r="E24" s="63"/>
      <c r="F24" s="63"/>
      <c r="G24" s="63"/>
      <c r="H24" s="63"/>
      <c r="I24" s="63"/>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row>
    <row r="25" spans="1:53" ht="19.5" customHeight="1" x14ac:dyDescent="0.15">
      <c r="A25" s="90">
        <v>3.22</v>
      </c>
      <c r="B25" s="41" t="s">
        <v>239</v>
      </c>
      <c r="C25" s="82"/>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4"/>
      <c r="AT25" s="64"/>
      <c r="AU25" s="64"/>
      <c r="AV25" s="64"/>
      <c r="AW25" s="64"/>
      <c r="AX25" s="64"/>
      <c r="AY25" s="64"/>
      <c r="AZ25" s="64"/>
      <c r="BA25" s="64"/>
    </row>
    <row r="26" spans="1:53" ht="19.5" customHeight="1" x14ac:dyDescent="0.15">
      <c r="A26" s="91">
        <v>3.23</v>
      </c>
      <c r="B26" s="89" t="s">
        <v>240</v>
      </c>
      <c r="C26" s="81"/>
      <c r="D26" s="63"/>
      <c r="E26" s="63"/>
      <c r="F26" s="63"/>
      <c r="G26" s="63"/>
      <c r="H26" s="63"/>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row>
    <row r="27" spans="1:53" ht="19.5" customHeight="1" x14ac:dyDescent="0.15">
      <c r="A27" s="90">
        <v>3.24</v>
      </c>
      <c r="B27" s="41" t="s">
        <v>241</v>
      </c>
      <c r="C27" s="82"/>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row>
    <row r="28" spans="1:53" ht="29.25" customHeight="1" x14ac:dyDescent="0.15">
      <c r="A28" s="88">
        <v>3.25</v>
      </c>
      <c r="B28" s="89" t="s">
        <v>242</v>
      </c>
      <c r="C28" s="81"/>
      <c r="D28" s="63"/>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row>
    <row r="29" spans="1:53" ht="19.5" customHeight="1" x14ac:dyDescent="0.15">
      <c r="A29" s="90">
        <v>3.26</v>
      </c>
      <c r="B29" s="41" t="s">
        <v>243</v>
      </c>
      <c r="C29" s="82"/>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row>
    <row r="30" spans="1:53" ht="19.5" customHeight="1" x14ac:dyDescent="0.15">
      <c r="A30" s="88">
        <v>3.27</v>
      </c>
      <c r="B30" s="89" t="s">
        <v>244</v>
      </c>
      <c r="C30" s="81"/>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row>
    <row r="31" spans="1:53" ht="19.5" customHeight="1" x14ac:dyDescent="0.15">
      <c r="A31" s="90">
        <v>3.28</v>
      </c>
      <c r="B31" s="41" t="s">
        <v>245</v>
      </c>
      <c r="C31" s="82"/>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row>
    <row r="32" spans="1:53" ht="30" customHeight="1" x14ac:dyDescent="0.15">
      <c r="A32" s="88">
        <v>3.29</v>
      </c>
      <c r="B32" s="89" t="s">
        <v>246</v>
      </c>
      <c r="C32" s="81"/>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3"/>
      <c r="AP32" s="63"/>
      <c r="AQ32" s="63"/>
      <c r="AR32" s="63"/>
      <c r="AS32" s="63"/>
      <c r="AT32" s="63"/>
      <c r="AU32" s="63"/>
      <c r="AV32" s="63"/>
      <c r="AW32" s="63"/>
      <c r="AX32" s="63"/>
      <c r="AY32" s="63"/>
      <c r="AZ32" s="63"/>
      <c r="BA32" s="63"/>
    </row>
    <row r="33" spans="1:53" ht="19.5" customHeight="1" x14ac:dyDescent="0.15">
      <c r="A33" s="90">
        <v>3.3</v>
      </c>
      <c r="B33" s="41" t="s">
        <v>247</v>
      </c>
      <c r="C33" s="83"/>
      <c r="D33" s="64"/>
      <c r="E33" s="64"/>
      <c r="F33" s="64"/>
      <c r="G33" s="64"/>
      <c r="H33" s="64"/>
      <c r="I33" s="64"/>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4"/>
      <c r="AO33" s="64"/>
      <c r="AP33" s="64"/>
      <c r="AQ33" s="64"/>
      <c r="AR33" s="64"/>
      <c r="AS33" s="64"/>
      <c r="AT33" s="64"/>
      <c r="AU33" s="64"/>
      <c r="AV33" s="64"/>
      <c r="AW33" s="64"/>
      <c r="AX33" s="64"/>
      <c r="AY33" s="64"/>
      <c r="AZ33" s="64"/>
      <c r="BA33" s="64"/>
    </row>
    <row r="34" spans="1:53" ht="28.5" customHeight="1" x14ac:dyDescent="0.15">
      <c r="A34" s="92"/>
      <c r="B34" s="43"/>
      <c r="C34" s="57"/>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row>
    <row r="35" spans="1:53" ht="19.5" customHeight="1" x14ac:dyDescent="0.15">
      <c r="A35" s="72"/>
      <c r="B35" s="93" t="s">
        <v>377</v>
      </c>
      <c r="C35" s="97"/>
      <c r="D35" s="78" t="str">
        <f t="shared" ref="D35:AZ35" si="1">IF(COUNTIFS(D37:D66,"&lt;&gt;n",D37:D66,"&lt;&gt;",D37:D66,"&lt;&gt;1",D37:D66,"&lt;&gt;2",D37:D66,"&lt;&gt;3",D37:D66,"&lt;&gt;4",D37:D66,"&lt;&gt;5")&gt;0,"ERROR","")</f>
        <v/>
      </c>
      <c r="E35" s="78" t="str">
        <f t="shared" si="1"/>
        <v/>
      </c>
      <c r="F35" s="78" t="str">
        <f t="shared" si="1"/>
        <v/>
      </c>
      <c r="G35" s="78" t="str">
        <f t="shared" si="1"/>
        <v/>
      </c>
      <c r="H35" s="78" t="str">
        <f t="shared" si="1"/>
        <v/>
      </c>
      <c r="I35" s="78" t="str">
        <f t="shared" si="1"/>
        <v/>
      </c>
      <c r="J35" s="78" t="str">
        <f t="shared" si="1"/>
        <v/>
      </c>
      <c r="K35" s="78" t="str">
        <f t="shared" si="1"/>
        <v/>
      </c>
      <c r="L35" s="78" t="str">
        <f t="shared" si="1"/>
        <v/>
      </c>
      <c r="M35" s="78" t="str">
        <f t="shared" si="1"/>
        <v/>
      </c>
      <c r="N35" s="78" t="str">
        <f t="shared" si="1"/>
        <v/>
      </c>
      <c r="O35" s="78" t="str">
        <f t="shared" si="1"/>
        <v/>
      </c>
      <c r="P35" s="78" t="str">
        <f t="shared" si="1"/>
        <v/>
      </c>
      <c r="Q35" s="78" t="str">
        <f t="shared" si="1"/>
        <v/>
      </c>
      <c r="R35" s="78" t="str">
        <f t="shared" si="1"/>
        <v/>
      </c>
      <c r="S35" s="78" t="str">
        <f t="shared" si="1"/>
        <v/>
      </c>
      <c r="T35" s="78" t="str">
        <f t="shared" si="1"/>
        <v/>
      </c>
      <c r="U35" s="78" t="str">
        <f t="shared" si="1"/>
        <v/>
      </c>
      <c r="V35" s="78" t="str">
        <f t="shared" si="1"/>
        <v/>
      </c>
      <c r="W35" s="78" t="str">
        <f t="shared" si="1"/>
        <v/>
      </c>
      <c r="X35" s="78" t="str">
        <f t="shared" si="1"/>
        <v/>
      </c>
      <c r="Y35" s="78" t="str">
        <f t="shared" si="1"/>
        <v/>
      </c>
      <c r="Z35" s="78" t="str">
        <f t="shared" si="1"/>
        <v/>
      </c>
      <c r="AA35" s="78" t="str">
        <f t="shared" si="1"/>
        <v/>
      </c>
      <c r="AB35" s="78" t="str">
        <f t="shared" si="1"/>
        <v/>
      </c>
      <c r="AC35" s="78" t="str">
        <f t="shared" si="1"/>
        <v/>
      </c>
      <c r="AD35" s="78" t="str">
        <f t="shared" si="1"/>
        <v/>
      </c>
      <c r="AE35" s="78" t="str">
        <f t="shared" si="1"/>
        <v/>
      </c>
      <c r="AF35" s="78" t="str">
        <f t="shared" si="1"/>
        <v/>
      </c>
      <c r="AG35" s="78" t="str">
        <f t="shared" si="1"/>
        <v/>
      </c>
      <c r="AH35" s="78" t="str">
        <f t="shared" si="1"/>
        <v/>
      </c>
      <c r="AI35" s="78" t="str">
        <f t="shared" si="1"/>
        <v/>
      </c>
      <c r="AJ35" s="78" t="str">
        <f t="shared" si="1"/>
        <v/>
      </c>
      <c r="AK35" s="78" t="str">
        <f t="shared" si="1"/>
        <v/>
      </c>
      <c r="AL35" s="78" t="str">
        <f t="shared" si="1"/>
        <v/>
      </c>
      <c r="AM35" s="78" t="str">
        <f t="shared" si="1"/>
        <v/>
      </c>
      <c r="AN35" s="78" t="str">
        <f t="shared" si="1"/>
        <v/>
      </c>
      <c r="AO35" s="78" t="str">
        <f t="shared" si="1"/>
        <v/>
      </c>
      <c r="AP35" s="78" t="str">
        <f t="shared" si="1"/>
        <v/>
      </c>
      <c r="AQ35" s="78" t="str">
        <f t="shared" si="1"/>
        <v/>
      </c>
      <c r="AR35" s="78" t="str">
        <f t="shared" si="1"/>
        <v/>
      </c>
      <c r="AS35" s="78" t="str">
        <f t="shared" si="1"/>
        <v/>
      </c>
      <c r="AT35" s="78" t="str">
        <f t="shared" si="1"/>
        <v/>
      </c>
      <c r="AU35" s="78" t="str">
        <f t="shared" si="1"/>
        <v/>
      </c>
      <c r="AV35" s="78" t="str">
        <f t="shared" si="1"/>
        <v/>
      </c>
      <c r="AW35" s="78" t="str">
        <f t="shared" si="1"/>
        <v/>
      </c>
      <c r="AX35" s="78" t="str">
        <f t="shared" si="1"/>
        <v/>
      </c>
      <c r="AY35" s="78" t="str">
        <f t="shared" si="1"/>
        <v/>
      </c>
      <c r="AZ35" s="78" t="str">
        <f t="shared" si="1"/>
        <v/>
      </c>
      <c r="BA35" s="78" t="str">
        <f>IF(COUNTIFS(BA37:BA66,"&lt;&gt;n",BA37:BA66,"&lt;&gt;",BA37:BA66,"&lt;&gt;1",BA37:BA66,"&lt;&gt;2",BA37:BA66,"&lt;&gt;3",BA37:BA66,"&lt;&gt;4",BA37:BA66,"&lt;&gt;5")&gt;0,"ERROR","")</f>
        <v/>
      </c>
    </row>
    <row r="36" spans="1:53" ht="19.5" customHeight="1" x14ac:dyDescent="0.15">
      <c r="A36" s="45" t="s">
        <v>0</v>
      </c>
      <c r="B36" s="94" t="s">
        <v>1</v>
      </c>
      <c r="C36" s="98" t="s">
        <v>26</v>
      </c>
      <c r="D36" s="16" t="s">
        <v>77</v>
      </c>
      <c r="E36" s="16" t="s">
        <v>78</v>
      </c>
      <c r="F36" s="16" t="s">
        <v>79</v>
      </c>
      <c r="G36" s="16" t="s">
        <v>80</v>
      </c>
      <c r="H36" s="16" t="s">
        <v>81</v>
      </c>
      <c r="I36" s="16" t="s">
        <v>82</v>
      </c>
      <c r="J36" s="16" t="s">
        <v>83</v>
      </c>
      <c r="K36" s="16" t="s">
        <v>84</v>
      </c>
      <c r="L36" s="16" t="s">
        <v>85</v>
      </c>
      <c r="M36" s="16" t="s">
        <v>86</v>
      </c>
      <c r="N36" s="16" t="s">
        <v>87</v>
      </c>
      <c r="O36" s="16" t="s">
        <v>88</v>
      </c>
      <c r="P36" s="16" t="s">
        <v>89</v>
      </c>
      <c r="Q36" s="16" t="s">
        <v>90</v>
      </c>
      <c r="R36" s="16" t="s">
        <v>91</v>
      </c>
      <c r="S36" s="16" t="s">
        <v>92</v>
      </c>
      <c r="T36" s="16" t="s">
        <v>93</v>
      </c>
      <c r="U36" s="16" t="s">
        <v>94</v>
      </c>
      <c r="V36" s="16" t="s">
        <v>95</v>
      </c>
      <c r="W36" s="16" t="s">
        <v>96</v>
      </c>
      <c r="X36" s="16" t="s">
        <v>97</v>
      </c>
      <c r="Y36" s="16" t="s">
        <v>98</v>
      </c>
      <c r="Z36" s="16" t="s">
        <v>99</v>
      </c>
      <c r="AA36" s="16" t="s">
        <v>100</v>
      </c>
      <c r="AB36" s="16" t="s">
        <v>101</v>
      </c>
      <c r="AC36" s="16" t="s">
        <v>102</v>
      </c>
      <c r="AD36" s="16" t="s">
        <v>103</v>
      </c>
      <c r="AE36" s="16" t="s">
        <v>104</v>
      </c>
      <c r="AF36" s="16" t="s">
        <v>105</v>
      </c>
      <c r="AG36" s="16" t="s">
        <v>106</v>
      </c>
      <c r="AH36" s="16" t="s">
        <v>107</v>
      </c>
      <c r="AI36" s="16" t="s">
        <v>108</v>
      </c>
      <c r="AJ36" s="16" t="s">
        <v>109</v>
      </c>
      <c r="AK36" s="16" t="s">
        <v>110</v>
      </c>
      <c r="AL36" s="16" t="s">
        <v>111</v>
      </c>
      <c r="AM36" s="16" t="s">
        <v>112</v>
      </c>
      <c r="AN36" s="16" t="s">
        <v>113</v>
      </c>
      <c r="AO36" s="16" t="s">
        <v>114</v>
      </c>
      <c r="AP36" s="16" t="s">
        <v>115</v>
      </c>
      <c r="AQ36" s="16" t="s">
        <v>116</v>
      </c>
      <c r="AR36" s="16" t="s">
        <v>117</v>
      </c>
      <c r="AS36" s="16" t="s">
        <v>118</v>
      </c>
      <c r="AT36" s="16" t="s">
        <v>119</v>
      </c>
      <c r="AU36" s="16" t="s">
        <v>120</v>
      </c>
      <c r="AV36" s="16" t="s">
        <v>121</v>
      </c>
      <c r="AW36" s="16" t="s">
        <v>122</v>
      </c>
      <c r="AX36" s="16" t="s">
        <v>123</v>
      </c>
      <c r="AY36" s="16" t="s">
        <v>124</v>
      </c>
      <c r="AZ36" s="16" t="s">
        <v>125</v>
      </c>
      <c r="BA36" s="16" t="s">
        <v>126</v>
      </c>
    </row>
    <row r="37" spans="1:53" ht="19.5" customHeight="1" x14ac:dyDescent="0.15">
      <c r="A37" s="35">
        <v>3.1</v>
      </c>
      <c r="B37" s="36" t="s">
        <v>127</v>
      </c>
      <c r="C37" s="79"/>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row>
    <row r="38" spans="1:53" ht="19.5" customHeight="1" x14ac:dyDescent="0.15">
      <c r="A38" s="46">
        <v>3.2</v>
      </c>
      <c r="B38" s="44" t="s">
        <v>207</v>
      </c>
      <c r="C38" s="84"/>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row>
    <row r="39" spans="1:53" ht="19.5" customHeight="1" x14ac:dyDescent="0.15">
      <c r="A39" s="35">
        <v>3.3</v>
      </c>
      <c r="B39" s="36" t="s">
        <v>17</v>
      </c>
      <c r="C39" s="79"/>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row>
    <row r="40" spans="1:53" ht="19.5" customHeight="1" x14ac:dyDescent="0.15">
      <c r="A40" s="46">
        <v>3.4</v>
      </c>
      <c r="B40" s="44" t="s">
        <v>208</v>
      </c>
      <c r="C40" s="84"/>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row>
    <row r="41" spans="1:53" ht="19.5" customHeight="1" x14ac:dyDescent="0.15">
      <c r="A41" s="35">
        <v>3.5</v>
      </c>
      <c r="B41" s="36" t="s">
        <v>209</v>
      </c>
      <c r="C41" s="79"/>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row>
    <row r="42" spans="1:53" ht="30" customHeight="1" x14ac:dyDescent="0.15">
      <c r="A42" s="46">
        <v>3.6</v>
      </c>
      <c r="B42" s="44" t="s">
        <v>210</v>
      </c>
      <c r="C42" s="84"/>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row>
    <row r="43" spans="1:53" ht="30" customHeight="1" x14ac:dyDescent="0.15">
      <c r="A43" s="35">
        <v>3.7</v>
      </c>
      <c r="B43" s="36" t="s">
        <v>211</v>
      </c>
      <c r="C43" s="79"/>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row>
    <row r="44" spans="1:53" ht="19.5" customHeight="1" x14ac:dyDescent="0.15">
      <c r="A44" s="46">
        <v>3.8</v>
      </c>
      <c r="B44" s="44" t="s">
        <v>212</v>
      </c>
      <c r="C44" s="84"/>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65"/>
      <c r="BA44" s="65"/>
    </row>
    <row r="45" spans="1:53" ht="19.5" customHeight="1" x14ac:dyDescent="0.15">
      <c r="A45" s="35">
        <v>3.9</v>
      </c>
      <c r="B45" s="36" t="s">
        <v>213</v>
      </c>
      <c r="C45" s="79"/>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row>
    <row r="46" spans="1:53" ht="19.5" customHeight="1" x14ac:dyDescent="0.15">
      <c r="A46" s="47">
        <v>3.1</v>
      </c>
      <c r="B46" s="44" t="s">
        <v>214</v>
      </c>
      <c r="C46" s="84"/>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K46" s="65"/>
      <c r="AL46" s="65"/>
      <c r="AM46" s="65"/>
      <c r="AN46" s="65"/>
      <c r="AO46" s="65"/>
      <c r="AP46" s="65"/>
      <c r="AQ46" s="65"/>
      <c r="AR46" s="65"/>
      <c r="AS46" s="65"/>
      <c r="AT46" s="65"/>
      <c r="AU46" s="65"/>
      <c r="AV46" s="65"/>
      <c r="AW46" s="65"/>
      <c r="AX46" s="65"/>
      <c r="AY46" s="65"/>
      <c r="AZ46" s="65"/>
      <c r="BA46" s="65"/>
    </row>
    <row r="47" spans="1:53" ht="19.5" customHeight="1" x14ac:dyDescent="0.15">
      <c r="A47" s="35">
        <v>3.11</v>
      </c>
      <c r="B47" s="36" t="s">
        <v>215</v>
      </c>
      <c r="C47" s="79"/>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row>
    <row r="48" spans="1:53" ht="19.5" customHeight="1" x14ac:dyDescent="0.15">
      <c r="A48" s="46">
        <v>3.12</v>
      </c>
      <c r="B48" s="44" t="s">
        <v>216</v>
      </c>
      <c r="C48" s="84"/>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row>
    <row r="49" spans="1:53" ht="19.5" customHeight="1" x14ac:dyDescent="0.15">
      <c r="A49" s="35">
        <v>3.13</v>
      </c>
      <c r="B49" s="36" t="s">
        <v>217</v>
      </c>
      <c r="C49" s="79"/>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row>
    <row r="50" spans="1:53" ht="19.5" customHeight="1" x14ac:dyDescent="0.15">
      <c r="A50" s="46">
        <v>3.14</v>
      </c>
      <c r="B50" s="44" t="s">
        <v>218</v>
      </c>
      <c r="C50" s="84"/>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65"/>
      <c r="AV50" s="65"/>
      <c r="AW50" s="65"/>
      <c r="AX50" s="65"/>
      <c r="AY50" s="65"/>
      <c r="AZ50" s="65"/>
      <c r="BA50" s="65"/>
    </row>
    <row r="51" spans="1:53" ht="19.5" customHeight="1" x14ac:dyDescent="0.15">
      <c r="A51" s="88">
        <v>3.15</v>
      </c>
      <c r="B51" s="89" t="s">
        <v>248</v>
      </c>
      <c r="C51" s="79"/>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row>
    <row r="52" spans="1:53" ht="19.5" customHeight="1" x14ac:dyDescent="0.15">
      <c r="A52" s="95">
        <v>3.16</v>
      </c>
      <c r="B52" s="50" t="s">
        <v>249</v>
      </c>
      <c r="C52" s="84"/>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c r="AV52" s="65"/>
      <c r="AW52" s="65"/>
      <c r="AX52" s="65"/>
      <c r="AY52" s="65"/>
      <c r="AZ52" s="65"/>
      <c r="BA52" s="65"/>
    </row>
    <row r="53" spans="1:53" ht="19.5" customHeight="1" x14ac:dyDescent="0.15">
      <c r="A53" s="91">
        <v>3.17</v>
      </c>
      <c r="B53" s="89" t="s">
        <v>250</v>
      </c>
      <c r="C53" s="79"/>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row>
    <row r="54" spans="1:53" ht="19.5" customHeight="1" x14ac:dyDescent="0.15">
      <c r="A54" s="95">
        <v>3.18</v>
      </c>
      <c r="B54" s="50" t="s">
        <v>251</v>
      </c>
      <c r="C54" s="84"/>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row>
    <row r="55" spans="1:53" ht="19.5" customHeight="1" x14ac:dyDescent="0.15">
      <c r="A55" s="91">
        <v>3.19</v>
      </c>
      <c r="B55" s="89" t="s">
        <v>252</v>
      </c>
      <c r="C55" s="79"/>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row>
    <row r="56" spans="1:53" ht="19.5" customHeight="1" x14ac:dyDescent="0.15">
      <c r="A56" s="95">
        <v>3.2</v>
      </c>
      <c r="B56" s="50" t="s">
        <v>253</v>
      </c>
      <c r="C56" s="84"/>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row>
    <row r="57" spans="1:53" ht="19.5" customHeight="1" x14ac:dyDescent="0.15">
      <c r="A57" s="91">
        <v>3.21</v>
      </c>
      <c r="B57" s="89" t="s">
        <v>254</v>
      </c>
      <c r="C57" s="81"/>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row>
    <row r="58" spans="1:53" ht="19.5" customHeight="1" x14ac:dyDescent="0.15">
      <c r="A58" s="95">
        <v>3.22</v>
      </c>
      <c r="B58" s="50" t="s">
        <v>255</v>
      </c>
      <c r="C58" s="8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row>
    <row r="59" spans="1:53" ht="19.5" customHeight="1" x14ac:dyDescent="0.15">
      <c r="A59" s="91">
        <v>3.23</v>
      </c>
      <c r="B59" s="89" t="s">
        <v>256</v>
      </c>
      <c r="C59" s="81"/>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row>
    <row r="60" spans="1:53" ht="19.5" customHeight="1" x14ac:dyDescent="0.15">
      <c r="A60" s="95">
        <v>3.24</v>
      </c>
      <c r="B60" s="50" t="s">
        <v>257</v>
      </c>
      <c r="C60" s="8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row>
    <row r="61" spans="1:53" ht="19.5" customHeight="1" x14ac:dyDescent="0.15">
      <c r="A61" s="88">
        <v>3.25</v>
      </c>
      <c r="B61" s="89" t="s">
        <v>258</v>
      </c>
      <c r="C61" s="81"/>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row>
    <row r="62" spans="1:53" ht="19.5" customHeight="1" x14ac:dyDescent="0.15">
      <c r="A62" s="95">
        <v>3.26</v>
      </c>
      <c r="B62" s="50" t="s">
        <v>259</v>
      </c>
      <c r="C62" s="8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c r="AG62" s="65"/>
      <c r="AH62" s="65"/>
      <c r="AI62" s="65"/>
      <c r="AJ62" s="65"/>
      <c r="AK62" s="65"/>
      <c r="AL62" s="65"/>
      <c r="AM62" s="65"/>
      <c r="AN62" s="65"/>
      <c r="AO62" s="65"/>
      <c r="AP62" s="65"/>
      <c r="AQ62" s="65"/>
      <c r="AR62" s="65"/>
      <c r="AS62" s="65"/>
      <c r="AT62" s="65"/>
      <c r="AU62" s="65"/>
      <c r="AV62" s="65"/>
      <c r="AW62" s="65"/>
      <c r="AX62" s="65"/>
      <c r="AY62" s="65"/>
      <c r="AZ62" s="65"/>
      <c r="BA62" s="65"/>
    </row>
    <row r="63" spans="1:53" ht="19.5" customHeight="1" x14ac:dyDescent="0.15">
      <c r="A63" s="88">
        <v>3.27</v>
      </c>
      <c r="B63" s="89" t="s">
        <v>260</v>
      </c>
      <c r="C63" s="81"/>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row>
    <row r="64" spans="1:53" ht="19.5" customHeight="1" x14ac:dyDescent="0.15">
      <c r="A64" s="95">
        <v>3.28</v>
      </c>
      <c r="B64" s="50" t="s">
        <v>261</v>
      </c>
      <c r="C64" s="8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c r="AG64" s="65"/>
      <c r="AH64" s="65"/>
      <c r="AI64" s="65"/>
      <c r="AJ64" s="65"/>
      <c r="AK64" s="65"/>
      <c r="AL64" s="65"/>
      <c r="AM64" s="65"/>
      <c r="AN64" s="65"/>
      <c r="AO64" s="65"/>
      <c r="AP64" s="65"/>
      <c r="AQ64" s="65"/>
      <c r="AR64" s="65"/>
      <c r="AS64" s="65"/>
      <c r="AT64" s="65"/>
      <c r="AU64" s="65"/>
      <c r="AV64" s="65"/>
      <c r="AW64" s="65"/>
      <c r="AX64" s="65"/>
      <c r="AY64" s="65"/>
      <c r="AZ64" s="65"/>
      <c r="BA64" s="65"/>
    </row>
    <row r="65" spans="1:53" ht="19.5" customHeight="1" x14ac:dyDescent="0.15">
      <c r="A65" s="88">
        <v>3.29</v>
      </c>
      <c r="B65" s="89" t="s">
        <v>262</v>
      </c>
      <c r="C65" s="81"/>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63"/>
      <c r="AO65" s="63"/>
      <c r="AP65" s="63"/>
      <c r="AQ65" s="63"/>
      <c r="AR65" s="63"/>
      <c r="AS65" s="63"/>
      <c r="AT65" s="63"/>
      <c r="AU65" s="63"/>
      <c r="AV65" s="63"/>
      <c r="AW65" s="63"/>
      <c r="AX65" s="63"/>
      <c r="AY65" s="63"/>
      <c r="AZ65" s="63"/>
      <c r="BA65" s="63"/>
    </row>
    <row r="66" spans="1:53" ht="30" customHeight="1" x14ac:dyDescent="0.15">
      <c r="A66" s="95">
        <v>3.3</v>
      </c>
      <c r="B66" s="50" t="s">
        <v>263</v>
      </c>
      <c r="C66" s="85"/>
      <c r="D66" s="65"/>
      <c r="E66" s="65"/>
      <c r="F66" s="65"/>
      <c r="G66" s="65"/>
      <c r="H66" s="65"/>
      <c r="I66" s="65"/>
      <c r="J66" s="65"/>
      <c r="K66" s="65"/>
      <c r="L66" s="65"/>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c r="AR66" s="65"/>
      <c r="AS66" s="65"/>
      <c r="AT66" s="65"/>
      <c r="AU66" s="65"/>
      <c r="AV66" s="65"/>
      <c r="AW66" s="65"/>
      <c r="AX66" s="65"/>
      <c r="AY66" s="65"/>
      <c r="AZ66" s="65"/>
      <c r="BA66" s="65"/>
    </row>
    <row r="67" spans="1:53" ht="15" customHeight="1" x14ac:dyDescent="0.1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row>
  </sheetData>
  <sheetProtection algorithmName="SHA-512" hashValue="5oMPW9G/kKw8vxOyvKXgURQTtG0Irdf4TIRDoyhLFzdyqkJ0NfcBNoGt4sN4NYXemfnPXfLLMfd3L5fflWWpog==" saltValue="eim1TCRkPOxTxT59W5De4w==" spinCount="100000" sheet="1" objects="1" scenarios="1" formatCells="0"/>
  <protectedRanges>
    <protectedRange algorithmName="SHA-512" hashValue="BOBc6y1PM9ClINB7gJn6T17Q02WhZBFH6thiwgaFdMadRrU6+7wbQu0EKXdgizxbfVdLNTYzpgoJiz2onJnk7A==" saltValue="7c3Fqm946phShmpnIQTKOg==" spinCount="100000" sqref="B3" name="Range1_1"/>
  </protectedRanges>
  <conditionalFormatting sqref="D4:BA33 D34:BB34 D37:BA66">
    <cfRule type="cellIs" dxfId="57" priority="1" operator="equal">
      <formula>"n"</formula>
    </cfRule>
    <cfRule type="cellIs" dxfId="56" priority="2" operator="notBetween">
      <formula>0</formula>
      <formula>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9F16E-B66B-46A8-B7F6-6E546D1687F4}">
  <dimension ref="A1:AA64"/>
  <sheetViews>
    <sheetView zoomScaleNormal="100" workbookViewId="0"/>
  </sheetViews>
  <sheetFormatPr defaultColWidth="8.7109375" defaultRowHeight="10.5" x14ac:dyDescent="0.15"/>
  <cols>
    <col min="1" max="1" width="6.5703125" style="27" customWidth="1"/>
    <col min="2" max="2" width="94.7109375" style="27" customWidth="1"/>
    <col min="3" max="6" width="15.5703125" style="27" customWidth="1"/>
    <col min="7" max="9" width="11.7109375" style="27" customWidth="1"/>
    <col min="10" max="27" width="8.7109375" style="27"/>
    <col min="28" max="28" width="8.7109375" style="27" customWidth="1"/>
    <col min="29" max="16384" width="8.7109375" style="27"/>
  </cols>
  <sheetData>
    <row r="1" spans="1:27" ht="45" customHeight="1" x14ac:dyDescent="0.15">
      <c r="B1" s="138" t="s">
        <v>287</v>
      </c>
    </row>
    <row r="2" spans="1:27" ht="23.25" customHeight="1" x14ac:dyDescent="0.15">
      <c r="B2" s="172" t="str">
        <f>IF(REPORT!B3="[Enter your business name and assessment date here]", " ", REPORT!B3)</f>
        <v xml:space="preserve"> </v>
      </c>
      <c r="C2" s="139"/>
      <c r="D2" s="139"/>
      <c r="E2" s="139"/>
    </row>
    <row r="3" spans="1:27" ht="33" customHeight="1" x14ac:dyDescent="0.15">
      <c r="A3" s="140"/>
      <c r="B3" s="141" t="s">
        <v>129</v>
      </c>
      <c r="C3" s="142" t="s">
        <v>147</v>
      </c>
      <c r="D3" s="143" t="s">
        <v>165</v>
      </c>
      <c r="E3" s="144" t="s">
        <v>128</v>
      </c>
      <c r="F3" s="145" t="s">
        <v>166</v>
      </c>
    </row>
    <row r="4" spans="1:27" ht="16.5" customHeight="1" x14ac:dyDescent="0.15">
      <c r="B4" s="146" t="s">
        <v>22</v>
      </c>
      <c r="C4" s="147">
        <f>COUNTA(Leadership!D5:BA5)</f>
        <v>0</v>
      </c>
      <c r="D4" s="135">
        <f>COUNTA(Leadership!D20:BA20)</f>
        <v>0</v>
      </c>
      <c r="E4" s="135">
        <f>COUNTA(Leadership!D5:D16)</f>
        <v>0</v>
      </c>
      <c r="F4" s="148">
        <f>COUNTA(Leadership!D20:D31)</f>
        <v>0</v>
      </c>
    </row>
    <row r="5" spans="1:27" ht="16.5" customHeight="1" x14ac:dyDescent="0.15">
      <c r="B5" s="146" t="s">
        <v>23</v>
      </c>
      <c r="C5" s="147">
        <f>COUNTA('Worker Engagement'!C4:AZ4)</f>
        <v>0</v>
      </c>
      <c r="D5" s="135">
        <f>COUNTA('Worker Engagement'!C14:AZ14)</f>
        <v>0</v>
      </c>
      <c r="E5" s="135">
        <f>COUNTA('Worker Engagement'!C4:C10)</f>
        <v>0</v>
      </c>
      <c r="F5" s="148">
        <f>COUNTA('Worker Engagement'!C14:C20)</f>
        <v>0</v>
      </c>
    </row>
    <row r="6" spans="1:27" ht="16.5" customHeight="1" x14ac:dyDescent="0.15">
      <c r="B6" s="146" t="s">
        <v>24</v>
      </c>
      <c r="C6" s="149">
        <f>COUNTA('Risk Management'!D4:BA4)</f>
        <v>0</v>
      </c>
      <c r="D6" s="150">
        <f>COUNTA('Risk Management'!D37:BA37)</f>
        <v>0</v>
      </c>
      <c r="E6" s="150">
        <f>COUNTA('Risk Management'!D4:D33)</f>
        <v>0</v>
      </c>
      <c r="F6" s="151">
        <f>COUNTA('Risk Management'!D37:D66)</f>
        <v>0</v>
      </c>
    </row>
    <row r="7" spans="1:27" ht="14.25" customHeight="1" x14ac:dyDescent="0.15">
      <c r="A7" s="139"/>
      <c r="B7" s="139"/>
    </row>
    <row r="8" spans="1:27" ht="29.1" customHeight="1" x14ac:dyDescent="0.15">
      <c r="A8" s="152" t="s">
        <v>22</v>
      </c>
      <c r="B8" s="153"/>
      <c r="C8" s="177" t="s">
        <v>317</v>
      </c>
      <c r="D8" s="177"/>
      <c r="E8" s="177"/>
      <c r="F8" s="154" t="str" cm="1">
        <f t="array" ref="F8">IF(OR(F10:F20="None",F25:F31="None",F35:F48="None"),"None",IF(OR(F10:F21="Developing"),"Developing",IF(OR(F10:F21="Performing",F25:F31="Developing",F35:F64="Developing",F25:F31="Performing",SUM(COUNTIF(F35:F64,"Leading")&lt;3)),"Performing","Leading")))</f>
        <v>None</v>
      </c>
      <c r="L8" s="155"/>
      <c r="AA8" s="139"/>
    </row>
    <row r="9" spans="1:27" ht="29.1" customHeight="1" x14ac:dyDescent="0.15">
      <c r="A9" s="156" t="s">
        <v>316</v>
      </c>
      <c r="B9" s="156" t="s">
        <v>323</v>
      </c>
      <c r="C9" s="156" t="s">
        <v>320</v>
      </c>
      <c r="D9" s="156" t="s">
        <v>321</v>
      </c>
      <c r="E9" s="156" t="s">
        <v>322</v>
      </c>
      <c r="F9" s="156" t="s">
        <v>25</v>
      </c>
      <c r="G9" s="156" t="s">
        <v>318</v>
      </c>
      <c r="H9" s="156" t="s">
        <v>130</v>
      </c>
      <c r="I9" s="156" t="s">
        <v>167</v>
      </c>
      <c r="L9" s="155"/>
      <c r="AA9" s="139"/>
    </row>
    <row r="10" spans="1:27" ht="16.5" customHeight="1" x14ac:dyDescent="0.15">
      <c r="A10" s="119">
        <v>1.1000000000000001</v>
      </c>
      <c r="B10" s="157" t="s">
        <v>230</v>
      </c>
      <c r="C10" s="137">
        <f>IFERROR(SUM(Leadership!D5:BA5)/(COUNTA(Leadership!D5:BA5)-COUNTIF(Leadership!D5:BA5,"n")),0)</f>
        <v>0</v>
      </c>
      <c r="D10" s="137">
        <f>IFERROR(SUM(Leadership!D20:BA20)/(COUNTA(Leadership!D20:BA20)-COUNTIF(Leadership!D20:BA20,"n")),0)</f>
        <v>0</v>
      </c>
      <c r="E10" s="137">
        <f>IF(OR(C10=0,D10=0),0,IFERROR((SUM(Leadership!D5:BA5)+SUM(Leadership!D20:BA20))/((COUNTA(Leadership!D5:BA5)-COUNTIF(Leadership!D5:BA5,"n")+(COUNTA(Leadership!D20:BA20)-COUNTIF(Leadership!D20:BA20,"n")))),0))</f>
        <v>0</v>
      </c>
      <c r="F10" s="120" t="str">
        <f>IF(OR(E10=0,E11=0),"None",IF(((E10+E11)/2)&lt;=2.5,"Developing",IF(((E10+E11)/2)&lt;4.5,"Performing","Leading")))</f>
        <v>None</v>
      </c>
      <c r="G10" s="158">
        <f t="shared" ref="G10:G21" si="0">IFERROR(ABS(D10-C10),"None")</f>
        <v>0</v>
      </c>
      <c r="H10" s="135">
        <f>COUNTIF(Leadership!D5:BA5,"n")</f>
        <v>0</v>
      </c>
      <c r="I10" s="135">
        <f>COUNTIF(Leadership!D20:BA20,"n")</f>
        <v>0</v>
      </c>
      <c r="K10" s="159"/>
    </row>
    <row r="11" spans="1:27" ht="16.5" customHeight="1" x14ac:dyDescent="0.15">
      <c r="A11" s="119">
        <v>1.2</v>
      </c>
      <c r="B11" s="160" t="s">
        <v>231</v>
      </c>
      <c r="C11" s="137">
        <f>IFERROR(SUM(Leadership!D6:BA6)/(COUNTA(Leadership!D6:BA6)-COUNTIF(Leadership!D6:BA6,"n")),0)</f>
        <v>0</v>
      </c>
      <c r="D11" s="137">
        <f>IFERROR(SUM(Leadership!D21:BA21)/(COUNTA(Leadership!D21:BA21)-COUNTIF(Leadership!D21:BA21,"n")),0)</f>
        <v>0</v>
      </c>
      <c r="E11" s="137">
        <f>IF(OR(C11=0,D11=0),0,IFERROR((SUM(Leadership!D6:BA6)+SUM(Leadership!D21:BA21))/((COUNTA(Leadership!D6:BA6)-COUNTIF(Leadership!D6:BA6,"n")+(COUNTA(Leadership!D21:BA21)-COUNTIF(Leadership!D21:BA21,"n")))),0))</f>
        <v>0</v>
      </c>
      <c r="F11" s="121"/>
      <c r="G11" s="158">
        <f t="shared" si="0"/>
        <v>0</v>
      </c>
      <c r="H11" s="135">
        <f>COUNTIF(Leadership!D6:BA6,"n")</f>
        <v>0</v>
      </c>
      <c r="I11" s="135">
        <f>COUNTIF(Leadership!D21:BA21,"n")</f>
        <v>0</v>
      </c>
    </row>
    <row r="12" spans="1:27" ht="16.5" customHeight="1" x14ac:dyDescent="0.15">
      <c r="A12" s="119">
        <v>1.3</v>
      </c>
      <c r="B12" s="161" t="s">
        <v>2</v>
      </c>
      <c r="C12" s="137">
        <f>IFERROR(SUM(Leadership!D7:BA7)/(COUNTA(Leadership!D7:BA7)-COUNTIF(Leadership!D7:BA7,"n")),0)</f>
        <v>0</v>
      </c>
      <c r="D12" s="137">
        <f>IFERROR(SUM(Leadership!D22:BA22)/(COUNTA(Leadership!D22:BA22)-COUNTIF(Leadership!D22:BA22,"n")),0)</f>
        <v>0</v>
      </c>
      <c r="E12" s="137">
        <f>IF(OR(C12=0,D12=0),0,IFERROR((SUM(Leadership!D7:BA7)+SUM(Leadership!D22:BA22))/((COUNTA(Leadership!D7:BA7)-COUNTIF(Leadership!D7:BA7,"n")+(COUNTA(Leadership!D22:BA22)-COUNTIF(Leadership!D22:BA22,"n")))),0))</f>
        <v>0</v>
      </c>
      <c r="F12" s="122" t="str">
        <f t="shared" ref="F12:F20" si="1">IF(E12=0,"None",IF(E12&lt;=2.5,"Developing",IF(E12&lt;4.5,"Performing","Leading")))</f>
        <v>None</v>
      </c>
      <c r="G12" s="158">
        <f t="shared" si="0"/>
        <v>0</v>
      </c>
      <c r="H12" s="135">
        <f>COUNTIF(Leadership!D7:BA7,"n")</f>
        <v>0</v>
      </c>
      <c r="I12" s="135">
        <f>COUNTIF(Leadership!D22:BA22,"n")</f>
        <v>0</v>
      </c>
    </row>
    <row r="13" spans="1:27" ht="16.5" customHeight="1" x14ac:dyDescent="0.15">
      <c r="A13" s="119">
        <v>1.4</v>
      </c>
      <c r="B13" s="157" t="s">
        <v>291</v>
      </c>
      <c r="C13" s="137">
        <f>IFERROR(SUM(Leadership!D8:BA8)/(COUNTA(Leadership!D8:BA8)-COUNTIF(Leadership!D8:BA8,"n")),0)</f>
        <v>0</v>
      </c>
      <c r="D13" s="137">
        <f>IFERROR(SUM(Leadership!D23:BA23)/(COUNTA(Leadership!D23:BA23)-COUNTIF(Leadership!D23:BA23,"n")),0)</f>
        <v>0</v>
      </c>
      <c r="E13" s="137">
        <f>IF(OR(C13=0,D13=0),0,IFERROR((SUM(Leadership!D8:BA8)+SUM(Leadership!D23:BA23))/((COUNTA(Leadership!D8:BA8)-COUNTIF(Leadership!D8:BA8,"n")+(COUNTA(Leadership!D23:BA23)-COUNTIF(Leadership!D23:BA23,"n")))),0))</f>
        <v>0</v>
      </c>
      <c r="F13" s="120" t="str">
        <f>IF(OR(E13=0,E14=0),"None",IF(((E13+E14)/2)&lt;=2.5,"Developing",IF(((E13+E14)/2)&lt;4.5,"Performing","Leading")))</f>
        <v>None</v>
      </c>
      <c r="G13" s="158">
        <f t="shared" si="0"/>
        <v>0</v>
      </c>
      <c r="H13" s="135">
        <f>COUNTIF(Leadership!D8:BA8,"n")</f>
        <v>0</v>
      </c>
      <c r="I13" s="135">
        <f>COUNTIF(Leadership!D23:BA23,"n")</f>
        <v>0</v>
      </c>
    </row>
    <row r="14" spans="1:27" ht="16.5" customHeight="1" x14ac:dyDescent="0.15">
      <c r="A14" s="119">
        <v>1.5</v>
      </c>
      <c r="B14" s="160" t="s">
        <v>292</v>
      </c>
      <c r="C14" s="137">
        <f>IFERROR(SUM(Leadership!D9:BA9)/(COUNTA(Leadership!D9:BA9)-COUNTIF(Leadership!D9:BA9,"n")),0)</f>
        <v>0</v>
      </c>
      <c r="D14" s="137">
        <f>IFERROR(SUM(Leadership!D24:BA24)/(COUNTA(Leadership!D24:BA24)-COUNTIF(Leadership!D24:BA24,"n")),0)</f>
        <v>0</v>
      </c>
      <c r="E14" s="137">
        <f>IF(OR(C14=0,D14=0),0,IFERROR((SUM(Leadership!D9:BA9)+SUM(Leadership!D24:BA24))/((COUNTA(Leadership!D9:BA9)-COUNTIF(Leadership!D9:BA9,"n")+(COUNTA(Leadership!D24:BA24)-COUNTIF(Leadership!D24:BA24,"n")))),0))</f>
        <v>0</v>
      </c>
      <c r="F14" s="123"/>
      <c r="G14" s="158">
        <f t="shared" si="0"/>
        <v>0</v>
      </c>
      <c r="H14" s="135">
        <f>COUNTIF(Leadership!D9:BA9,"n")</f>
        <v>0</v>
      </c>
      <c r="I14" s="135">
        <f>COUNTIF(Leadership!D24:BA24,"n")</f>
        <v>0</v>
      </c>
    </row>
    <row r="15" spans="1:27" ht="26.1" customHeight="1" x14ac:dyDescent="0.15">
      <c r="A15" s="119">
        <v>1.6</v>
      </c>
      <c r="B15" s="161" t="s">
        <v>3</v>
      </c>
      <c r="C15" s="137">
        <f>IFERROR(SUM(Leadership!D10:BA10)/(COUNTA(Leadership!D10:BA10)-COUNTIF(Leadership!D10:BA10,"n")),0)</f>
        <v>0</v>
      </c>
      <c r="D15" s="137">
        <f>IFERROR(SUM(Leadership!D25:BA25)/(COUNTA(Leadership!D25:BA25)-COUNTIF(Leadership!D25:BA25,"n")),0)</f>
        <v>0</v>
      </c>
      <c r="E15" s="137">
        <f>IF(OR(C15=0,D15=0),0,IFERROR((SUM(Leadership!D10:BA10)+SUM(Leadership!D25:BA25))/((COUNTA(Leadership!D10:BA10)-COUNTIF(Leadership!D10:BA10,"n")+(COUNTA(Leadership!D25:BA25)-COUNTIF(Leadership!D25:BA25,"n")))),0))</f>
        <v>0</v>
      </c>
      <c r="F15" s="122" t="str">
        <f t="shared" si="1"/>
        <v>None</v>
      </c>
      <c r="G15" s="158">
        <f t="shared" si="0"/>
        <v>0</v>
      </c>
      <c r="H15" s="135">
        <f>COUNTIF(Leadership!D10:BA10,"n")</f>
        <v>0</v>
      </c>
      <c r="I15" s="135">
        <f>COUNTIF(Leadership!D25:BA25,"n")</f>
        <v>0</v>
      </c>
    </row>
    <row r="16" spans="1:27" ht="16.5" customHeight="1" x14ac:dyDescent="0.15">
      <c r="A16" s="119">
        <v>1.7</v>
      </c>
      <c r="B16" s="161" t="s">
        <v>4</v>
      </c>
      <c r="C16" s="137">
        <f>IFERROR(SUM(Leadership!D11:BA11)/(COUNTA(Leadership!D11:BA11)-COUNTIF(Leadership!D11:BA11,"n")),0)</f>
        <v>0</v>
      </c>
      <c r="D16" s="137">
        <f>IFERROR(SUM(Leadership!D26:BA26)/(COUNTA(Leadership!D26:BA26)-COUNTIF(Leadership!D26:BA26,"n")),0)</f>
        <v>0</v>
      </c>
      <c r="E16" s="137">
        <f>IF(OR(C16=0,D16=0),0,IFERROR((SUM(Leadership!D11:BA11)+SUM(Leadership!D26:BA26))/((COUNTA(Leadership!D11:BA11)-COUNTIF(Leadership!D11:BA11,"n")+(COUNTA(Leadership!D26:BA26)-COUNTIF(Leadership!D26:BA26,"n")))),0))</f>
        <v>0</v>
      </c>
      <c r="F16" s="122" t="str">
        <f t="shared" si="1"/>
        <v>None</v>
      </c>
      <c r="G16" s="158">
        <f t="shared" si="0"/>
        <v>0</v>
      </c>
      <c r="H16" s="135">
        <f>COUNTIF(Leadership!D11:BA11,"n")</f>
        <v>0</v>
      </c>
      <c r="I16" s="135">
        <f>COUNTIF(Leadership!D26:BA26,"n")</f>
        <v>0</v>
      </c>
    </row>
    <row r="17" spans="1:27" ht="25.5" customHeight="1" x14ac:dyDescent="0.15">
      <c r="A17" s="119">
        <v>1.8</v>
      </c>
      <c r="B17" s="161" t="s">
        <v>5</v>
      </c>
      <c r="C17" s="137">
        <f>IFERROR(SUM(Leadership!D12:BA12)/(COUNTA(Leadership!D12:BA12)-COUNTIF(Leadership!D12:BA12,"n")),0)</f>
        <v>0</v>
      </c>
      <c r="D17" s="137">
        <f>IFERROR(SUM(Leadership!D27:BA27)/(COUNTA(Leadership!D27:BA27)-COUNTIF(Leadership!D27:BA27,"n")),0)</f>
        <v>0</v>
      </c>
      <c r="E17" s="137">
        <f>IF(OR(C17=0,D17=0),0,IFERROR((SUM(Leadership!D12:BA12)+SUM(Leadership!D27:BA27))/((COUNTA(Leadership!D12:BA12)-COUNTIF(Leadership!D12:BA12,"n")+(COUNTA(Leadership!D27:BA27)-COUNTIF(Leadership!D27:BA27,"n")))),0))</f>
        <v>0</v>
      </c>
      <c r="F17" s="122" t="str">
        <f t="shared" si="1"/>
        <v>None</v>
      </c>
      <c r="G17" s="158">
        <f t="shared" si="0"/>
        <v>0</v>
      </c>
      <c r="H17" s="135">
        <f>COUNTIF(Leadership!D12:BA12,"n")</f>
        <v>0</v>
      </c>
      <c r="I17" s="135">
        <f>COUNTIF(Leadership!D27:BA27,"n")</f>
        <v>0</v>
      </c>
    </row>
    <row r="18" spans="1:27" ht="16.5" customHeight="1" x14ac:dyDescent="0.15">
      <c r="A18" s="119">
        <v>1.9</v>
      </c>
      <c r="B18" s="161" t="s">
        <v>6</v>
      </c>
      <c r="C18" s="137">
        <f>IFERROR(SUM(Leadership!D13:BA13)/(COUNTA(Leadership!D13:BA13)-COUNTIF(Leadership!D13:BA13,"n")),0)</f>
        <v>0</v>
      </c>
      <c r="D18" s="137">
        <f>IFERROR(SUM(Leadership!D28:BA28)/(COUNTA(Leadership!D28:BA28)-COUNTIF(Leadership!D28:BA28,"n")),0)</f>
        <v>0</v>
      </c>
      <c r="E18" s="137">
        <f>IF(OR(C18=0,D18=0),0,IFERROR((SUM(Leadership!D13:BA13)+SUM(Leadership!D28:BA28))/((COUNTA(Leadership!D13:BA13)-COUNTIF(Leadership!D13:BA13,"n")+(COUNTA(Leadership!D28:BA28)-COUNTIF(Leadership!D28:BA28,"n")))),0))</f>
        <v>0</v>
      </c>
      <c r="F18" s="122" t="str">
        <f t="shared" si="1"/>
        <v>None</v>
      </c>
      <c r="G18" s="158">
        <f t="shared" si="0"/>
        <v>0</v>
      </c>
      <c r="H18" s="135">
        <f>COUNTIF(Leadership!D13:BA13,"n")</f>
        <v>0</v>
      </c>
      <c r="I18" s="135">
        <f>COUNTIF(Leadership!D28:BA28,"n")</f>
        <v>0</v>
      </c>
    </row>
    <row r="19" spans="1:27" ht="26.1" customHeight="1" x14ac:dyDescent="0.15">
      <c r="A19" s="124">
        <v>1.1000000000000001</v>
      </c>
      <c r="B19" s="161" t="s">
        <v>7</v>
      </c>
      <c r="C19" s="137">
        <f>IFERROR(SUM(Leadership!D14:BA14)/(COUNTA(Leadership!D14:BA14)-COUNTIF(Leadership!D14:BA14,"n")),0)</f>
        <v>0</v>
      </c>
      <c r="D19" s="137">
        <f>IFERROR(SUM(Leadership!D29:BA29)/(COUNTA(Leadership!D29:BA29)-COUNTIF(Leadership!D29:BA29,"n")),0)</f>
        <v>0</v>
      </c>
      <c r="E19" s="137">
        <f>IF(OR(C19=0,D19=0),0,IFERROR((SUM(Leadership!D14:BA14)+SUM(Leadership!D29:BA29))/((COUNTA(Leadership!D14:BA14)-COUNTIF(Leadership!D14:BA14,"n")+(COUNTA(Leadership!D29:BA29)-COUNTIF(Leadership!D29:BA29,"n")))),0))</f>
        <v>0</v>
      </c>
      <c r="F19" s="122" t="str">
        <f t="shared" si="1"/>
        <v>None</v>
      </c>
      <c r="G19" s="158">
        <f t="shared" si="0"/>
        <v>0</v>
      </c>
      <c r="H19" s="135">
        <f>COUNTIF(Leadership!D14:BA14,"n")</f>
        <v>0</v>
      </c>
      <c r="I19" s="135">
        <f>COUNTIF(Leadership!D29:BA29,"n")</f>
        <v>0</v>
      </c>
      <c r="AA19" s="162"/>
    </row>
    <row r="20" spans="1:27" ht="16.5" customHeight="1" x14ac:dyDescent="0.15">
      <c r="A20" s="124">
        <v>1.1100000000000001</v>
      </c>
      <c r="B20" s="161" t="s">
        <v>8</v>
      </c>
      <c r="C20" s="137">
        <f>IFERROR(SUM(Leadership!D15:BA15)/(COUNTA(Leadership!D15:BA15)-COUNTIF(Leadership!D15:BA15,"n")),0)</f>
        <v>0</v>
      </c>
      <c r="D20" s="137">
        <f>IFERROR(SUM(Leadership!D30:BA30)/(COUNTA(Leadership!D30:BA30)-COUNTIF(Leadership!D30:BA30,"n")),0)</f>
        <v>0</v>
      </c>
      <c r="E20" s="137">
        <f>IF(OR(C20=0,D20=0),0,IFERROR((SUM(Leadership!D15:BA15)+SUM(Leadership!D30:BA30))/((COUNTA(Leadership!D15:BA15)-COUNTIF(Leadership!D15:BA15,"n")+(COUNTA(Leadership!D30:BA30)-COUNTIF(Leadership!D30:BA30,"n")))),0))</f>
        <v>0</v>
      </c>
      <c r="F20" s="122" t="str">
        <f t="shared" si="1"/>
        <v>None</v>
      </c>
      <c r="G20" s="158">
        <f t="shared" si="0"/>
        <v>0</v>
      </c>
      <c r="H20" s="135">
        <f>COUNTIF(Leadership!D15:BA15,"n")</f>
        <v>0</v>
      </c>
      <c r="I20" s="135">
        <f>COUNTIF(Leadership!D30:BA30,"n")</f>
        <v>0</v>
      </c>
      <c r="AA20" s="162"/>
    </row>
    <row r="21" spans="1:27" ht="16.5" customHeight="1" x14ac:dyDescent="0.15">
      <c r="A21" s="125">
        <v>1.1200000000000001</v>
      </c>
      <c r="B21" s="163" t="s">
        <v>9</v>
      </c>
      <c r="C21" s="137">
        <f>IFERROR(SUM(Leadership!D16:BA16)/(COUNTA(Leadership!D16:BA16)-COUNTIF(Leadership!D16:BA16,"n")),0)</f>
        <v>0</v>
      </c>
      <c r="D21" s="137">
        <f>IFERROR(SUM(Leadership!D31:BA31)/(COUNTA(Leadership!D31:BA31)-COUNTIF(Leadership!D31:BA31,"n")),0)</f>
        <v>0</v>
      </c>
      <c r="E21" s="137">
        <f>IF(OR(C21=0,D21=0),0,IFERROR((SUM(Leadership!D16:BA16)+SUM(Leadership!D31:BA31))/((COUNTA(Leadership!D16:BA16)-COUNTIF(Leadership!D16:BA16,"n")+(COUNTA(Leadership!D31:BA31)-COUNTIF(Leadership!D31:BA31,"n")))),0))</f>
        <v>0</v>
      </c>
      <c r="F21" s="122" t="str">
        <f>IF(E21=0,"None",IF(E21&lt;=2.5,"Developing",IF(E21&lt;4.5,"Performing","Leading")))</f>
        <v>None</v>
      </c>
      <c r="G21" s="158">
        <f t="shared" si="0"/>
        <v>0</v>
      </c>
      <c r="H21" s="135">
        <f>COUNTIF(Leadership!D16:BA16,"n")</f>
        <v>0</v>
      </c>
      <c r="I21" s="135">
        <f>COUNTIF(Leadership!D31:BA31,"n")</f>
        <v>0</v>
      </c>
      <c r="AA21" s="162"/>
    </row>
    <row r="22" spans="1:27" ht="16.5" customHeight="1" x14ac:dyDescent="0.15">
      <c r="A22" s="125"/>
      <c r="B22" s="163"/>
      <c r="C22" s="164"/>
      <c r="D22" s="164"/>
      <c r="E22" s="164"/>
      <c r="F22" s="122"/>
      <c r="G22" s="165"/>
      <c r="H22" s="119"/>
      <c r="I22" s="119"/>
      <c r="AA22" s="162"/>
    </row>
    <row r="23" spans="1:27" ht="29.1" customHeight="1" x14ac:dyDescent="0.15">
      <c r="A23" s="166" t="s">
        <v>23</v>
      </c>
      <c r="B23" s="167"/>
      <c r="C23" s="178" t="s">
        <v>317</v>
      </c>
      <c r="D23" s="178"/>
      <c r="E23" s="178"/>
      <c r="F23" s="154" t="str" cm="1">
        <f t="array" ref="F23">IF(OR(F10:F20="None",F25:F31="None",F35:F48="None"),"None",IF(OR(F25:F31="Developing"),"Developing",IF(OR(F25:F31="Performing",F10:F21="Developing",F35:F64="Developing",F10:F21="Performing",SUM(COUNTIF(F35:F64,"Leading")&lt;3)),"Performing","Leading")))</f>
        <v>None</v>
      </c>
      <c r="G23" s="164"/>
      <c r="H23" s="119"/>
      <c r="I23" s="119"/>
      <c r="K23" s="155"/>
      <c r="L23" s="155"/>
      <c r="AA23" s="139"/>
    </row>
    <row r="24" spans="1:27" ht="29.1" customHeight="1" x14ac:dyDescent="0.15">
      <c r="A24" s="156" t="s">
        <v>316</v>
      </c>
      <c r="B24" s="156" t="s">
        <v>319</v>
      </c>
      <c r="C24" s="156" t="s">
        <v>320</v>
      </c>
      <c r="D24" s="156" t="s">
        <v>321</v>
      </c>
      <c r="E24" s="156" t="s">
        <v>322</v>
      </c>
      <c r="F24" s="156" t="s">
        <v>25</v>
      </c>
      <c r="G24" s="156" t="s">
        <v>318</v>
      </c>
      <c r="H24" s="156" t="s">
        <v>130</v>
      </c>
      <c r="I24" s="156" t="s">
        <v>167</v>
      </c>
      <c r="K24" s="155"/>
      <c r="L24" s="155"/>
      <c r="AA24" s="139"/>
    </row>
    <row r="25" spans="1:27" ht="16.5" customHeight="1" x14ac:dyDescent="0.15">
      <c r="A25" s="119">
        <v>2.1</v>
      </c>
      <c r="B25" s="161" t="s">
        <v>10</v>
      </c>
      <c r="C25" s="137">
        <f>IFERROR(SUM('Worker Engagement'!C4:AZ4)/(COUNTA('Worker Engagement'!C4:AZ4)-COUNTIF('Worker Engagement'!C4:AZ4,"n")),0)</f>
        <v>0</v>
      </c>
      <c r="D25" s="137">
        <f>IFERROR(SUM('Worker Engagement'!C14:AZ14)/(COUNTA('Worker Engagement'!C14:AZ14)-COUNTIF('Worker Engagement'!C14:AZ14,"n")),0)</f>
        <v>0</v>
      </c>
      <c r="E25" s="137">
        <f>IF(OR(C25=0,D25=0),0,IFERROR((SUM('Worker Engagement'!C4:AZ4)+SUM('Worker Engagement'!C14:AZ14))/((COUNTA('Worker Engagement'!C4:AZ4)-COUNTIF('Worker Engagement'!C4:AZ4,"n")+(COUNTA('Worker Engagement'!C14:AZ14)-COUNTIF('Worker Engagement'!C14:AZ14,"n")))),0))</f>
        <v>0</v>
      </c>
      <c r="F25" s="122" t="str">
        <f t="shared" ref="F25:F64" si="2">IF(E25=0,"None",IF(E25&lt;=2.5,"Developing",IF(E25&lt;4.5,"Performing","Leading")))</f>
        <v>None</v>
      </c>
      <c r="G25" s="158">
        <f t="shared" ref="G25:G31" si="3">IFERROR(ABS(D25-C25),"None")</f>
        <v>0</v>
      </c>
      <c r="H25" s="135">
        <f>COUNTIF('Worker Engagement'!C4:AZ4,"n")</f>
        <v>0</v>
      </c>
      <c r="I25" s="135">
        <f>COUNTIF('Worker Engagement'!C14:AZ14,"n")</f>
        <v>0</v>
      </c>
    </row>
    <row r="26" spans="1:27" ht="16.5" customHeight="1" x14ac:dyDescent="0.15">
      <c r="A26" s="119">
        <v>2.2000000000000002</v>
      </c>
      <c r="B26" s="161" t="s">
        <v>11</v>
      </c>
      <c r="C26" s="137">
        <f>IFERROR(SUM('Worker Engagement'!C5:AZ5)/(COUNTA('Worker Engagement'!C5:AZ5)-COUNTIF('Worker Engagement'!C5:AZ5,"n")),0)</f>
        <v>0</v>
      </c>
      <c r="D26" s="137">
        <f>IFERROR(SUM('Worker Engagement'!C15:AZ15)/(COUNTA('Worker Engagement'!C15:AZ15)-COUNTIF('Worker Engagement'!C15:AZ15,"n")),0)</f>
        <v>0</v>
      </c>
      <c r="E26" s="137">
        <f>IF(OR(C26=0,D26=0),0,IFERROR((SUM('Worker Engagement'!C5:AZ5)+SUM('Worker Engagement'!C15:AZ15))/((COUNTA('Worker Engagement'!C5:AZ5)-COUNTIF('Worker Engagement'!C5:AZ5,"n")+(COUNTA('Worker Engagement'!C15:AZ15)-COUNTIF('Worker Engagement'!C15:AZ15,"n")))),0))</f>
        <v>0</v>
      </c>
      <c r="F26" s="122" t="str">
        <f t="shared" si="2"/>
        <v>None</v>
      </c>
      <c r="G26" s="158">
        <f t="shared" si="3"/>
        <v>0</v>
      </c>
      <c r="H26" s="135">
        <f>COUNTIF('Worker Engagement'!C5:AZ5,"n")</f>
        <v>0</v>
      </c>
      <c r="I26" s="135">
        <f>COUNTIF('Worker Engagement'!C15:AZ15,"n")</f>
        <v>0</v>
      </c>
    </row>
    <row r="27" spans="1:27" ht="16.5" customHeight="1" x14ac:dyDescent="0.15">
      <c r="A27" s="119">
        <v>2.2999999999999998</v>
      </c>
      <c r="B27" s="157" t="s">
        <v>12</v>
      </c>
      <c r="C27" s="137">
        <f>IFERROR(SUM('Worker Engagement'!C6:AZ6)/(COUNTA('Worker Engagement'!C6:AZ6)-COUNTIF('Worker Engagement'!C6:AZ6,"n")),0)</f>
        <v>0</v>
      </c>
      <c r="D27" s="137">
        <f>IFERROR(SUM('Worker Engagement'!C16:AZ16)/(COUNTA('Worker Engagement'!C16:AZ16)-COUNTIF('Worker Engagement'!C16:AZ16,"n")),0)</f>
        <v>0</v>
      </c>
      <c r="E27" s="137">
        <f>IF(OR(C27=0,D27=0),0,IFERROR((SUM('Worker Engagement'!C6:AZ6)+SUM('Worker Engagement'!C16:AZ16))/((COUNTA('Worker Engagement'!C6:AZ6)-COUNTIF('Worker Engagement'!C6:AZ6,"n")+(COUNTA('Worker Engagement'!C16:AZ16)-COUNTIF('Worker Engagement'!C16:AZ16,"n")))),0))</f>
        <v>0</v>
      </c>
      <c r="F27" s="120" t="str">
        <f>IF(OR(E27=0,E28=0,E29=0),"None",IF(((E27+E28+E29)/3)&lt;=2.5,"Developing",IF(((E27+E28+E29)/3)&lt;4.5,"Performing","Leading")))</f>
        <v>None</v>
      </c>
      <c r="G27" s="158">
        <f t="shared" si="3"/>
        <v>0</v>
      </c>
      <c r="H27" s="135">
        <f>COUNTIF('Worker Engagement'!C6:AZ6,"n")</f>
        <v>0</v>
      </c>
      <c r="I27" s="135">
        <f>COUNTIF('Worker Engagement'!C16:AZ16,"n")</f>
        <v>0</v>
      </c>
    </row>
    <row r="28" spans="1:27" ht="16.5" customHeight="1" x14ac:dyDescent="0.15">
      <c r="A28" s="119">
        <v>2.4</v>
      </c>
      <c r="B28" s="168" t="s">
        <v>13</v>
      </c>
      <c r="C28" s="137">
        <f>IFERROR(SUM('Worker Engagement'!C7:AZ7)/(COUNTA('Worker Engagement'!C7:AZ7)-COUNTIF('Worker Engagement'!C7:AZ7,"n")),0)</f>
        <v>0</v>
      </c>
      <c r="D28" s="137">
        <f>IFERROR(SUM('Worker Engagement'!C17:AZ17)/(COUNTA('Worker Engagement'!C17:AZ17)-COUNTIF('Worker Engagement'!C17:AZ17,"n")),0)</f>
        <v>0</v>
      </c>
      <c r="E28" s="137">
        <f>IF(OR(C28=0,D28=0),0,IFERROR((SUM('Worker Engagement'!C7:AZ7)+SUM('Worker Engagement'!C17:AZ17))/((COUNTA('Worker Engagement'!C7:AZ7)-COUNTIF('Worker Engagement'!C7:AZ7,"n")+(COUNTA('Worker Engagement'!C17:AZ17)-COUNTIF('Worker Engagement'!C17:AZ17,"n")))),0))</f>
        <v>0</v>
      </c>
      <c r="F28" s="169"/>
      <c r="G28" s="158">
        <f t="shared" si="3"/>
        <v>0</v>
      </c>
      <c r="H28" s="135">
        <f>COUNTIF('Worker Engagement'!C7:AZ7,"n")</f>
        <v>0</v>
      </c>
      <c r="I28" s="135">
        <f>COUNTIF('Worker Engagement'!C17:AZ17,"n")</f>
        <v>0</v>
      </c>
    </row>
    <row r="29" spans="1:27" ht="16.5" customHeight="1" x14ac:dyDescent="0.15">
      <c r="A29" s="119">
        <v>2.5</v>
      </c>
      <c r="B29" s="160" t="s">
        <v>14</v>
      </c>
      <c r="C29" s="137">
        <f>IFERROR(SUM('Worker Engagement'!C8:AZ8)/(COUNTA('Worker Engagement'!C8:AZ8)-COUNTIF('Worker Engagement'!C8:AZ8,"n")),0)</f>
        <v>0</v>
      </c>
      <c r="D29" s="137">
        <f>IFERROR(SUM('Worker Engagement'!C18:AZ18)/(COUNTA('Worker Engagement'!C18:AZ18)-COUNTIF('Worker Engagement'!C18:AZ18,"n")),0)</f>
        <v>0</v>
      </c>
      <c r="E29" s="137">
        <f>IF(OR(C29=0,D29=0),0,IFERROR((SUM('Worker Engagement'!C8:AZ8)+SUM('Worker Engagement'!C18:AZ18))/((COUNTA('Worker Engagement'!C8:AZ8)-COUNTIF('Worker Engagement'!C8:AZ8,"n")+(COUNTA('Worker Engagement'!C18:AZ18)-COUNTIF('Worker Engagement'!C18:AZ18,"n")))),0))</f>
        <v>0</v>
      </c>
      <c r="F29" s="123"/>
      <c r="G29" s="158">
        <f t="shared" si="3"/>
        <v>0</v>
      </c>
      <c r="H29" s="135">
        <f>COUNTIF('Worker Engagement'!C8:AZ8,"n")</f>
        <v>0</v>
      </c>
      <c r="I29" s="135">
        <f>COUNTIF('Worker Engagement'!C18:AZ18,"n")</f>
        <v>0</v>
      </c>
    </row>
    <row r="30" spans="1:27" ht="16.5" customHeight="1" x14ac:dyDescent="0.15">
      <c r="A30" s="119">
        <v>2.6</v>
      </c>
      <c r="B30" s="161" t="s">
        <v>15</v>
      </c>
      <c r="C30" s="137">
        <f>IFERROR(SUM('Worker Engagement'!C9:AZ9)/(COUNTA('Worker Engagement'!C9:AZ9)-COUNTIF('Worker Engagement'!C9:AZ9,"n")),0)</f>
        <v>0</v>
      </c>
      <c r="D30" s="137">
        <f>IFERROR(SUM('Worker Engagement'!C19:AZ19)/(COUNTA('Worker Engagement'!C19:AZ19)-COUNTIF('Worker Engagement'!C19:AZ19,"n")),0)</f>
        <v>0</v>
      </c>
      <c r="E30" s="137">
        <f>IF(OR(C30=0,D30=0),0,IFERROR((SUM('Worker Engagement'!C9:AZ9)+SUM('Worker Engagement'!C19:AZ19))/((COUNTA('Worker Engagement'!C9:AZ9)-COUNTIF('Worker Engagement'!C9:AZ9,"n")+(COUNTA('Worker Engagement'!C19:AZ19)-COUNTIF('Worker Engagement'!C19:AZ19,"n")))),0))</f>
        <v>0</v>
      </c>
      <c r="F30" s="122" t="str">
        <f t="shared" si="2"/>
        <v>None</v>
      </c>
      <c r="G30" s="158">
        <f t="shared" si="3"/>
        <v>0</v>
      </c>
      <c r="H30" s="135">
        <f>COUNTIF('Worker Engagement'!C9:AZ9,"n")</f>
        <v>0</v>
      </c>
      <c r="I30" s="135">
        <f>COUNTIF('Worker Engagement'!C19:AZ19,"n")</f>
        <v>0</v>
      </c>
    </row>
    <row r="31" spans="1:27" ht="16.5" customHeight="1" x14ac:dyDescent="0.15">
      <c r="A31" s="119">
        <v>2.7</v>
      </c>
      <c r="B31" s="161" t="s">
        <v>16</v>
      </c>
      <c r="C31" s="137">
        <f>IFERROR(SUM('Worker Engagement'!C10:AZ10)/(COUNTA('Worker Engagement'!C10:AZ10)-COUNTIF('Worker Engagement'!C10:AZ10,"n")),0)</f>
        <v>0</v>
      </c>
      <c r="D31" s="137">
        <f>IFERROR(SUM('Worker Engagement'!C20:AZ20)/(COUNTA('Worker Engagement'!C20:AZ20)-COUNTIF('Worker Engagement'!C20:AZ20,"n")),0)</f>
        <v>0</v>
      </c>
      <c r="E31" s="137">
        <f>IF(OR(C31=0,D31=0),0,IFERROR((SUM('Worker Engagement'!C10:AZ10)+SUM('Worker Engagement'!C20:AZ20))/((COUNTA('Worker Engagement'!C10:AZ10)-COUNTIF('Worker Engagement'!C10:AZ10,"n")+(COUNTA('Worker Engagement'!C20:AZ20)-COUNTIF('Worker Engagement'!C20:AZ20,"n")))),0))</f>
        <v>0</v>
      </c>
      <c r="F31" s="122" t="str">
        <f t="shared" si="2"/>
        <v>None</v>
      </c>
      <c r="G31" s="158">
        <f t="shared" si="3"/>
        <v>0</v>
      </c>
      <c r="H31" s="135">
        <f>COUNTIF('Worker Engagement'!C10:AZ10,"n")</f>
        <v>0</v>
      </c>
      <c r="I31" s="135">
        <f>COUNTIF('Worker Engagement'!C20:AZ20,"n")</f>
        <v>0</v>
      </c>
    </row>
    <row r="32" spans="1:27" ht="16.5" customHeight="1" x14ac:dyDescent="0.15">
      <c r="A32" s="119"/>
      <c r="B32" s="161"/>
      <c r="C32" s="164"/>
      <c r="D32" s="164"/>
      <c r="E32" s="164"/>
      <c r="F32" s="122"/>
      <c r="G32" s="165"/>
      <c r="H32" s="119"/>
      <c r="I32" s="119"/>
    </row>
    <row r="33" spans="1:27" ht="29.1" customHeight="1" x14ac:dyDescent="0.15">
      <c r="A33" s="170" t="s">
        <v>24</v>
      </c>
      <c r="B33" s="171"/>
      <c r="C33" s="179" t="s">
        <v>317</v>
      </c>
      <c r="D33" s="179"/>
      <c r="E33" s="179"/>
      <c r="F33" s="172" t="str" cm="1">
        <f t="array" ref="F33">IF(OR(F10:F20="None",F25:F31="None",F35:F48="None"),"None",IF(OR(F35:F64="Developing"),"Developing",IF(OR(F35:F64="Performing"),"Performing","Leading")))</f>
        <v>None</v>
      </c>
      <c r="G33" s="164"/>
      <c r="H33" s="119"/>
      <c r="I33" s="119"/>
      <c r="AA33" s="139"/>
    </row>
    <row r="34" spans="1:27" ht="29.1" customHeight="1" x14ac:dyDescent="0.15">
      <c r="A34" s="156" t="s">
        <v>316</v>
      </c>
      <c r="B34" s="156" t="s">
        <v>319</v>
      </c>
      <c r="C34" s="156" t="s">
        <v>320</v>
      </c>
      <c r="D34" s="156" t="s">
        <v>321</v>
      </c>
      <c r="E34" s="156" t="s">
        <v>322</v>
      </c>
      <c r="F34" s="156" t="s">
        <v>25</v>
      </c>
      <c r="G34" s="156" t="s">
        <v>318</v>
      </c>
      <c r="H34" s="156" t="s">
        <v>130</v>
      </c>
      <c r="I34" s="156" t="s">
        <v>167</v>
      </c>
      <c r="AA34" s="139"/>
    </row>
    <row r="35" spans="1:27" ht="16.5" customHeight="1" x14ac:dyDescent="0.15">
      <c r="A35" s="119">
        <v>3.1</v>
      </c>
      <c r="B35" s="161" t="s">
        <v>225</v>
      </c>
      <c r="C35" s="137">
        <f>IFERROR(SUM('Risk Management'!D4:BA4)/(COUNTA('Risk Management'!D4:BA4)-COUNTIF('Risk Management'!D4:BA4,"n")),0)</f>
        <v>0</v>
      </c>
      <c r="D35" s="137">
        <f>IFERROR(SUM('Risk Management'!D37:BA37)/(COUNTA('Risk Management'!D37:BA37)-COUNTIF('Risk Management'!D37:BA37,"n")),0)</f>
        <v>0</v>
      </c>
      <c r="E35" s="137">
        <f>IF(OR(C35=0,D35=0),0,IFERROR((SUM('Risk Management'!D4:BA4)+SUM('Risk Management'!D37:BA37))/((COUNTA('Risk Management'!D4:BA4)-COUNTIF('Risk Management'!D4:BA4,"n")+(COUNTA('Risk Management'!D37:BA37)-COUNTIF('Risk Management'!D37:BA37,"n")))),0))</f>
        <v>0</v>
      </c>
      <c r="F35" s="122" t="str">
        <f t="shared" si="2"/>
        <v>None</v>
      </c>
      <c r="G35" s="158">
        <f t="shared" ref="G35:G36" si="4">IFERROR(ABS(D35-C35),"None")</f>
        <v>0</v>
      </c>
      <c r="H35" s="135">
        <f>COUNTIF('Risk Management'!D4:BA4,"n")</f>
        <v>0</v>
      </c>
      <c r="I35" s="135">
        <f>COUNTIF('Risk Management'!D37:BA37,"n")</f>
        <v>0</v>
      </c>
    </row>
    <row r="36" spans="1:27" ht="16.5" customHeight="1" x14ac:dyDescent="0.15">
      <c r="A36" s="119">
        <v>3.2</v>
      </c>
      <c r="B36" s="161" t="s">
        <v>226</v>
      </c>
      <c r="C36" s="137">
        <f>IFERROR(SUM('Risk Management'!D5:BA5)/(COUNTA('Risk Management'!D5:BA5)-COUNTIF('Risk Management'!D5:BA5,"n")),0)</f>
        <v>0</v>
      </c>
      <c r="D36" s="137">
        <f>IFERROR(SUM('Risk Management'!D38:BA38)/(COUNTA('Risk Management'!D38:BA38)-COUNTIF('Risk Management'!D38:BA38,"n")),0)</f>
        <v>0</v>
      </c>
      <c r="E36" s="137">
        <f>IF(OR(C36=0,D36=0),0,IFERROR((SUM('Risk Management'!D5:BA5)+SUM('Risk Management'!D38:BA38))/((COUNTA('Risk Management'!D5:BA5)-COUNTIF('Risk Management'!D5:BA5,"n")+(COUNTA('Risk Management'!D38:BA38)-COUNTIF('Risk Management'!D38:BA38,"n")))),0))</f>
        <v>0</v>
      </c>
      <c r="F36" s="122" t="str">
        <f t="shared" si="2"/>
        <v>None</v>
      </c>
      <c r="G36" s="158">
        <f t="shared" si="4"/>
        <v>0</v>
      </c>
      <c r="H36" s="135">
        <f>COUNTIF('Risk Management'!D5:BA5,"n")</f>
        <v>0</v>
      </c>
      <c r="I36" s="135">
        <f>COUNTIF('Risk Management'!D38:BA38,"n")</f>
        <v>0</v>
      </c>
    </row>
    <row r="37" spans="1:27" ht="16.5" customHeight="1" x14ac:dyDescent="0.15">
      <c r="A37" s="119">
        <v>3.3</v>
      </c>
      <c r="B37" s="161" t="s">
        <v>17</v>
      </c>
      <c r="C37" s="137">
        <f>IFERROR(SUM('Risk Management'!D6:BA6)/(COUNTA('Risk Management'!D6:BA6)-COUNTIF('Risk Management'!D6:BA6,"n")),0)</f>
        <v>0</v>
      </c>
      <c r="D37" s="137">
        <f>IFERROR(SUM('Risk Management'!D39:BA39)/(COUNTA('Risk Management'!D39:BA39)-COUNTIF('Risk Management'!D39:BA39,"n")),0)</f>
        <v>0</v>
      </c>
      <c r="E37" s="137">
        <f>IF(OR(C37=0,D37=0),0,IFERROR((SUM('Risk Management'!D6:BA6)+SUM('Risk Management'!D39:BA39))/((COUNTA('Risk Management'!D6:BA6)-COUNTIF('Risk Management'!D6:BA6,"n")+(COUNTA('Risk Management'!D39:BA39)-COUNTIF('Risk Management'!D39:BA39,"n")))),0))</f>
        <v>0</v>
      </c>
      <c r="F37" s="122" t="str">
        <f t="shared" si="2"/>
        <v>None</v>
      </c>
      <c r="G37" s="158">
        <f>IFERROR(ABS(D37-C37),"None")</f>
        <v>0</v>
      </c>
      <c r="H37" s="135">
        <f>COUNTIF('Risk Management'!D6:BA6,"n")</f>
        <v>0</v>
      </c>
      <c r="I37" s="135">
        <f>COUNTIF('Risk Management'!D39:BA39,"n")</f>
        <v>0</v>
      </c>
      <c r="K37" s="173"/>
    </row>
    <row r="38" spans="1:27" ht="16.5" customHeight="1" x14ac:dyDescent="0.15">
      <c r="A38" s="119">
        <v>3.4</v>
      </c>
      <c r="B38" s="161" t="s">
        <v>18</v>
      </c>
      <c r="C38" s="137">
        <f>IFERROR(SUM('Risk Management'!D7:BA7)/(COUNTA('Risk Management'!D7:BA7)-COUNTIF('Risk Management'!D7:BA7,"n")),0)</f>
        <v>0</v>
      </c>
      <c r="D38" s="137">
        <f>IFERROR(SUM('Risk Management'!D40:BA40)/(COUNTA('Risk Management'!D40:BA40)-COUNTIF('Risk Management'!D40:BA40,"n")),0)</f>
        <v>0</v>
      </c>
      <c r="E38" s="137">
        <f>IF(OR(C38=0,D38=0),0,IFERROR((SUM('Risk Management'!D7:BA7)+SUM('Risk Management'!D40:BA40))/((COUNTA('Risk Management'!D7:BA7)-COUNTIF('Risk Management'!D7:BA7,"n")+(COUNTA('Risk Management'!D40:BA40)-COUNTIF('Risk Management'!D40:BA40,"n")))),0))</f>
        <v>0</v>
      </c>
      <c r="F38" s="122" t="str">
        <f t="shared" si="2"/>
        <v>None</v>
      </c>
      <c r="G38" s="158">
        <f t="shared" ref="G38:G64" si="5">IFERROR(ABS(D38-C38),"None")</f>
        <v>0</v>
      </c>
      <c r="H38" s="135">
        <f>COUNTIF('Risk Management'!D7:BA7,"n")</f>
        <v>0</v>
      </c>
      <c r="I38" s="135">
        <f>COUNTIF('Risk Management'!D40:BA40,"n")</f>
        <v>0</v>
      </c>
    </row>
    <row r="39" spans="1:27" ht="16.5" customHeight="1" x14ac:dyDescent="0.15">
      <c r="A39" s="119">
        <v>3.5</v>
      </c>
      <c r="B39" s="161" t="s">
        <v>19</v>
      </c>
      <c r="C39" s="137">
        <f>IFERROR(SUM('Risk Management'!D8:BA8)/(COUNTA('Risk Management'!D8:BA8)-COUNTIF('Risk Management'!D8:BA8,"n")),0)</f>
        <v>0</v>
      </c>
      <c r="D39" s="137">
        <f>IFERROR(SUM('Risk Management'!D41:BA41)/(COUNTA('Risk Management'!D41:BA41)-COUNTIF('Risk Management'!D41:BA41,"n")),0)</f>
        <v>0</v>
      </c>
      <c r="E39" s="137">
        <f>IF(OR(C39=0,D39=0),0,IFERROR((SUM('Risk Management'!D8:BA8)+SUM('Risk Management'!D41:BA41))/((COUNTA('Risk Management'!D8:BA8)-COUNTIF('Risk Management'!D8:BA8,"n")+(COUNTA('Risk Management'!D41:BA41)-COUNTIF('Risk Management'!D41:BA41,"n")))),0))</f>
        <v>0</v>
      </c>
      <c r="F39" s="122" t="str">
        <f t="shared" si="2"/>
        <v>None</v>
      </c>
      <c r="G39" s="158">
        <f t="shared" si="5"/>
        <v>0</v>
      </c>
      <c r="H39" s="135">
        <f>COUNTIF('Risk Management'!D8:BA8,"n")</f>
        <v>0</v>
      </c>
      <c r="I39" s="135">
        <f>COUNTIF('Risk Management'!D41:BA41,"n")</f>
        <v>0</v>
      </c>
    </row>
    <row r="40" spans="1:27" ht="26.45" customHeight="1" x14ac:dyDescent="0.15">
      <c r="A40" s="119">
        <v>3.6</v>
      </c>
      <c r="B40" s="161" t="s">
        <v>20</v>
      </c>
      <c r="C40" s="137">
        <f>IFERROR(SUM('Risk Management'!D9:BA9)/(COUNTA('Risk Management'!D9:BA9)-COUNTIF('Risk Management'!D9:BA9,"n")),0)</f>
        <v>0</v>
      </c>
      <c r="D40" s="137">
        <f>IFERROR(SUM('Risk Management'!D42:BA42)/(COUNTA('Risk Management'!D42:BA42)-COUNTIF('Risk Management'!D42:BA42,"n")),0)</f>
        <v>0</v>
      </c>
      <c r="E40" s="137">
        <f>IF(OR(C40=0,D40=0),0,IFERROR((SUM('Risk Management'!D9:BA9)+SUM('Risk Management'!D42:BA42))/((COUNTA('Risk Management'!D9:BA9)-COUNTIF('Risk Management'!D9:BA9,"n")+(COUNTA('Risk Management'!D42:BA42)-COUNTIF('Risk Management'!D42:BA42,"n")))),0))</f>
        <v>0</v>
      </c>
      <c r="F40" s="122" t="str">
        <f t="shared" si="2"/>
        <v>None</v>
      </c>
      <c r="G40" s="158">
        <f t="shared" si="5"/>
        <v>0</v>
      </c>
      <c r="H40" s="135">
        <f>COUNTIF('Risk Management'!D9:BA9,"n")</f>
        <v>0</v>
      </c>
      <c r="I40" s="135">
        <f>COUNTIF('Risk Management'!D42:BA42,"n")</f>
        <v>0</v>
      </c>
    </row>
    <row r="41" spans="1:27" ht="26.25" customHeight="1" x14ac:dyDescent="0.15">
      <c r="A41" s="119">
        <v>3.7</v>
      </c>
      <c r="B41" s="161" t="s">
        <v>21</v>
      </c>
      <c r="C41" s="137">
        <f>IFERROR(SUM('Risk Management'!D10:BA10)/(COUNTA('Risk Management'!D10:BA10)-COUNTIF('Risk Management'!D10:BA10,"n")),0)</f>
        <v>0</v>
      </c>
      <c r="D41" s="137">
        <f>IFERROR(SUM('Risk Management'!D43:BA43)/(COUNTA('Risk Management'!D43:BA43)-COUNTIF('Risk Management'!D43:BA43,"n")),0)</f>
        <v>0</v>
      </c>
      <c r="E41" s="137">
        <f>IF(OR(C41=0,D41=0),0,IFERROR((SUM('Risk Management'!D10:BA10)+SUM('Risk Management'!D43:BA43))/((COUNTA('Risk Management'!D10:BA10)-COUNTIF('Risk Management'!D10:BA10,"n")+(COUNTA('Risk Management'!D43:BA43)-COUNTIF('Risk Management'!D43:BA43,"n")))),0))</f>
        <v>0</v>
      </c>
      <c r="F41" s="122" t="str">
        <f t="shared" si="2"/>
        <v>None</v>
      </c>
      <c r="G41" s="158">
        <f t="shared" si="5"/>
        <v>0</v>
      </c>
      <c r="H41" s="135">
        <f>COUNTIF('Risk Management'!D10:BA10,"n")</f>
        <v>0</v>
      </c>
      <c r="I41" s="135">
        <f>COUNTIF('Risk Management'!D43:BA43,"n")</f>
        <v>0</v>
      </c>
    </row>
    <row r="42" spans="1:27" ht="26.25" customHeight="1" x14ac:dyDescent="0.15">
      <c r="A42" s="119">
        <v>3.8</v>
      </c>
      <c r="B42" s="161" t="s">
        <v>293</v>
      </c>
      <c r="C42" s="137">
        <f>IFERROR(SUM('Risk Management'!D11:BA11)/(COUNTA('Risk Management'!D11:BA11)-COUNTIF('Risk Management'!D11:BA11,"n")),0)</f>
        <v>0</v>
      </c>
      <c r="D42" s="137">
        <f>IFERROR(SUM('Risk Management'!D44:BA44)/(COUNTA('Risk Management'!D44:BA44)-COUNTIF('Risk Management'!D44:BA44,"n")),0)</f>
        <v>0</v>
      </c>
      <c r="E42" s="137">
        <f>IF(OR(C42=0,D42=0),0,IFERROR((SUM('Risk Management'!D11:BA11)+SUM('Risk Management'!D44:BA44))/((COUNTA('Risk Management'!D11:BA11)-COUNTIF('Risk Management'!D11:BA11,"n")+(COUNTA('Risk Management'!D44:BA44)-COUNTIF('Risk Management'!D44:BA44,"n")))),0))</f>
        <v>0</v>
      </c>
      <c r="F42" s="122" t="str">
        <f t="shared" si="2"/>
        <v>None</v>
      </c>
      <c r="G42" s="158">
        <f t="shared" si="5"/>
        <v>0</v>
      </c>
      <c r="H42" s="135">
        <f>COUNTIF('Risk Management'!D11:BA11,"n")</f>
        <v>0</v>
      </c>
      <c r="I42" s="135">
        <f>COUNTIF('Risk Management'!D44:BA44,"n")</f>
        <v>0</v>
      </c>
    </row>
    <row r="43" spans="1:27" ht="16.5" customHeight="1" x14ac:dyDescent="0.15">
      <c r="A43" s="119">
        <v>3.9</v>
      </c>
      <c r="B43" s="161" t="s">
        <v>294</v>
      </c>
      <c r="C43" s="137">
        <f>IFERROR(SUM('Risk Management'!D12:BA12)/(COUNTA('Risk Management'!D12:BA12)-COUNTIF('Risk Management'!D12:BA12,"n")),0)</f>
        <v>0</v>
      </c>
      <c r="D43" s="137">
        <f>IFERROR(SUM('Risk Management'!D45:BA45)/(COUNTA('Risk Management'!D45:BA45)-COUNTIF('Risk Management'!D45:BA45,"n")),0)</f>
        <v>0</v>
      </c>
      <c r="E43" s="137">
        <f>IF(OR(C43=0,D43=0),0,IFERROR((SUM('Risk Management'!D12:BA12)+SUM('Risk Management'!D45:BA45))/((COUNTA('Risk Management'!D12:BA12)-COUNTIF('Risk Management'!D12:BA12,"n")+(COUNTA('Risk Management'!D45:BA45)-COUNTIF('Risk Management'!D45:BA45,"n")))),0))</f>
        <v>0</v>
      </c>
      <c r="F43" s="122" t="str">
        <f t="shared" si="2"/>
        <v>None</v>
      </c>
      <c r="G43" s="158">
        <f t="shared" si="5"/>
        <v>0</v>
      </c>
      <c r="H43" s="135">
        <f>COUNTIF('Risk Management'!D12:BA12,"n")</f>
        <v>0</v>
      </c>
      <c r="I43" s="135">
        <f>COUNTIF('Risk Management'!D45:BA45,"n")</f>
        <v>0</v>
      </c>
    </row>
    <row r="44" spans="1:27" ht="16.5" customHeight="1" x14ac:dyDescent="0.15">
      <c r="A44" s="124">
        <v>3.1</v>
      </c>
      <c r="B44" s="161" t="s">
        <v>295</v>
      </c>
      <c r="C44" s="137">
        <f>IFERROR(SUM('Risk Management'!D13:BA13)/(COUNTA('Risk Management'!D13:BA13)-COUNTIF('Risk Management'!D13:BA13,"n")),0)</f>
        <v>0</v>
      </c>
      <c r="D44" s="137">
        <f>IFERROR(SUM('Risk Management'!D46:BA46)/(COUNTA('Risk Management'!D46:BA46)-COUNTIF('Risk Management'!D46:BA46,"n")),0)</f>
        <v>0</v>
      </c>
      <c r="E44" s="137">
        <f>IF(OR(C44=0,D44=0),0,IFERROR((SUM('Risk Management'!D13:BA13)+SUM('Risk Management'!D46:BA46))/((COUNTA('Risk Management'!D13:BA13)-COUNTIF('Risk Management'!D13:BA13,"n")+(COUNTA('Risk Management'!D46:BA46)-COUNTIF('Risk Management'!D46:BA46,"n")))),0))</f>
        <v>0</v>
      </c>
      <c r="F44" s="122" t="str">
        <f t="shared" si="2"/>
        <v>None</v>
      </c>
      <c r="G44" s="158">
        <f t="shared" si="5"/>
        <v>0</v>
      </c>
      <c r="H44" s="135">
        <f>COUNTIF('Risk Management'!D13:BA13,"n")</f>
        <v>0</v>
      </c>
      <c r="I44" s="135">
        <f>COUNTIF('Risk Management'!D46:BA46,"n")</f>
        <v>0</v>
      </c>
      <c r="AA44" s="162"/>
    </row>
    <row r="45" spans="1:27" ht="16.5" customHeight="1" x14ac:dyDescent="0.15">
      <c r="A45" s="124">
        <v>3.11</v>
      </c>
      <c r="B45" s="161" t="s">
        <v>296</v>
      </c>
      <c r="C45" s="137">
        <f>IFERROR(SUM('Risk Management'!D14:BA14)/(COUNTA('Risk Management'!D14:BA14)-COUNTIF('Risk Management'!D14:BA14,"n")),0)</f>
        <v>0</v>
      </c>
      <c r="D45" s="137">
        <f>IFERROR(SUM('Risk Management'!D47:BA47)/(COUNTA('Risk Management'!D47:BA47)-COUNTIF('Risk Management'!D47:BA47,"n")),0)</f>
        <v>0</v>
      </c>
      <c r="E45" s="137">
        <f>IF(OR(C45=0,D45=0),0,IFERROR((SUM('Risk Management'!D14:BA14)+SUM('Risk Management'!D47:BA47))/((COUNTA('Risk Management'!D14:BA14)-COUNTIF('Risk Management'!D14:BA14,"n")+(COUNTA('Risk Management'!D47:BA47)-COUNTIF('Risk Management'!D47:BA47,"n")))),0))</f>
        <v>0</v>
      </c>
      <c r="F45" s="122" t="str">
        <f t="shared" si="2"/>
        <v>None</v>
      </c>
      <c r="G45" s="158">
        <f t="shared" si="5"/>
        <v>0</v>
      </c>
      <c r="H45" s="135">
        <f>COUNTIF('Risk Management'!D14:BA14,"n")</f>
        <v>0</v>
      </c>
      <c r="I45" s="135">
        <f>COUNTIF('Risk Management'!D47:BA47,"n")</f>
        <v>0</v>
      </c>
      <c r="AA45" s="162"/>
    </row>
    <row r="46" spans="1:27" ht="16.5" customHeight="1" x14ac:dyDescent="0.15">
      <c r="A46" s="124">
        <v>3.12</v>
      </c>
      <c r="B46" s="161" t="s">
        <v>297</v>
      </c>
      <c r="C46" s="137">
        <f>IFERROR(SUM('Risk Management'!D15:BA15)/(COUNTA('Risk Management'!D15:BA15)-COUNTIF('Risk Management'!D15:BA15,"n")),0)</f>
        <v>0</v>
      </c>
      <c r="D46" s="137">
        <f>IFERROR(SUM('Risk Management'!D48:BA48)/(COUNTA('Risk Management'!D48:BA48)-COUNTIF('Risk Management'!D48:BA48,"n")),0)</f>
        <v>0</v>
      </c>
      <c r="E46" s="137">
        <f>IF(OR(C46=0,D46=0),0,IFERROR((SUM('Risk Management'!D15:BA15)+SUM('Risk Management'!D48:BA48))/((COUNTA('Risk Management'!D15:BA15)-COUNTIF('Risk Management'!D15:BA15,"n")+(COUNTA('Risk Management'!D48:BA48)-COUNTIF('Risk Management'!D48:BA48,"n")))),0))</f>
        <v>0</v>
      </c>
      <c r="F46" s="122" t="str">
        <f t="shared" si="2"/>
        <v>None</v>
      </c>
      <c r="G46" s="158">
        <f t="shared" si="5"/>
        <v>0</v>
      </c>
      <c r="H46" s="135">
        <f>COUNTIF('Risk Management'!D15:BA15,"n")</f>
        <v>0</v>
      </c>
      <c r="I46" s="135">
        <f>COUNTIF('Risk Management'!D48:BA48,"n")</f>
        <v>0</v>
      </c>
      <c r="AA46" s="162"/>
    </row>
    <row r="47" spans="1:27" ht="16.5" customHeight="1" x14ac:dyDescent="0.15">
      <c r="A47" s="124">
        <v>3.13</v>
      </c>
      <c r="B47" s="161" t="s">
        <v>298</v>
      </c>
      <c r="C47" s="137">
        <f>IFERROR(SUM('Risk Management'!D16:BA16)/(COUNTA('Risk Management'!D16:BA16)-COUNTIF('Risk Management'!D16:BA16,"n")),0)</f>
        <v>0</v>
      </c>
      <c r="D47" s="137">
        <f>IFERROR(SUM('Risk Management'!D49:BA49)/(COUNTA('Risk Management'!D49:BA49)-COUNTIF('Risk Management'!D49:BA49,"n")),0)</f>
        <v>0</v>
      </c>
      <c r="E47" s="137">
        <f>IF(OR(C47=0,D47=0),0,IFERROR((SUM('Risk Management'!D16:BA16)+SUM('Risk Management'!D49:BA49))/((COUNTA('Risk Management'!D16:BA16)-COUNTIF('Risk Management'!D16:BA16,"n")+(COUNTA('Risk Management'!D49:BA49)-COUNTIF('Risk Management'!D49:BA49,"n")))),0))</f>
        <v>0</v>
      </c>
      <c r="F47" s="122" t="str">
        <f t="shared" si="2"/>
        <v>None</v>
      </c>
      <c r="G47" s="158">
        <f t="shared" si="5"/>
        <v>0</v>
      </c>
      <c r="H47" s="135">
        <f>COUNTIF('Risk Management'!D16:BA16,"n")</f>
        <v>0</v>
      </c>
      <c r="I47" s="135">
        <f>COUNTIF('Risk Management'!D49:BA49,"n")</f>
        <v>0</v>
      </c>
      <c r="AA47" s="162"/>
    </row>
    <row r="48" spans="1:27" ht="16.5" customHeight="1" x14ac:dyDescent="0.15">
      <c r="A48" s="124">
        <v>3.14</v>
      </c>
      <c r="B48" s="161" t="s">
        <v>299</v>
      </c>
      <c r="C48" s="137">
        <f>IFERROR(SUM('Risk Management'!D17:BA17)/(COUNTA('Risk Management'!D17:BA17)-COUNTIF('Risk Management'!D17:BA17,"n")),0)</f>
        <v>0</v>
      </c>
      <c r="D48" s="137">
        <f>IFERROR(SUM('Risk Management'!D50:BA50)/(COUNTA('Risk Management'!D50:BA50)-COUNTIF('Risk Management'!D50:BA50,"n")),0)</f>
        <v>0</v>
      </c>
      <c r="E48" s="137">
        <f>IF(OR(C48=0,D48=0),0,IFERROR((SUM('Risk Management'!D17:BA17)+SUM('Risk Management'!D50:BA50))/((COUNTA('Risk Management'!D17:BA17)-COUNTIF('Risk Management'!D17:BA17,"n")+(COUNTA('Risk Management'!D50:BA50)-COUNTIF('Risk Management'!D50:BA50,"n")))),0))</f>
        <v>0</v>
      </c>
      <c r="F48" s="122" t="str">
        <f t="shared" si="2"/>
        <v>None</v>
      </c>
      <c r="G48" s="158">
        <f t="shared" si="5"/>
        <v>0</v>
      </c>
      <c r="H48" s="135">
        <f>COUNTIF('Risk Management'!D17:BA17,"n")</f>
        <v>0</v>
      </c>
      <c r="I48" s="135">
        <f>COUNTIF('Risk Management'!D50:BA50,"n")</f>
        <v>0</v>
      </c>
      <c r="AA48" s="162"/>
    </row>
    <row r="49" spans="1:27" ht="16.5" customHeight="1" x14ac:dyDescent="0.15">
      <c r="A49" s="125">
        <v>3.15</v>
      </c>
      <c r="B49" s="163" t="s">
        <v>300</v>
      </c>
      <c r="C49" s="137">
        <f>IFERROR(SUM('Risk Management'!D18:BA18)/(COUNTA('Risk Management'!D18:BA18)-COUNTIF('Risk Management'!D18:BA18,"n")),0)</f>
        <v>0</v>
      </c>
      <c r="D49" s="137">
        <f>IFERROR(SUM('Risk Management'!D51:BA51)/(COUNTA('Risk Management'!D51:BA51)-COUNTIF('Risk Management'!D51:BA51,"n")),0)</f>
        <v>0</v>
      </c>
      <c r="E49" s="137">
        <f>IF(OR(C49=0,D49=0),0,IFERROR((SUM('Risk Management'!D18:BA18)+SUM('Risk Management'!D51:BA51))/((COUNTA('Risk Management'!D18:BA18)-COUNTIF('Risk Management'!D18:BA18,"n")+(COUNTA('Risk Management'!D51:BA51)-COUNTIF('Risk Management'!D51:BA51,"n")))),0))</f>
        <v>0</v>
      </c>
      <c r="F49" s="122" t="str">
        <f t="shared" si="2"/>
        <v>None</v>
      </c>
      <c r="G49" s="158">
        <f t="shared" si="5"/>
        <v>0</v>
      </c>
      <c r="H49" s="135">
        <f>COUNTIF('Risk Management'!D18:BA18,"n")</f>
        <v>0</v>
      </c>
      <c r="I49" s="135">
        <f>COUNTIF('Risk Management'!D51:BA51,"n")</f>
        <v>0</v>
      </c>
      <c r="AA49" s="162"/>
    </row>
    <row r="50" spans="1:27" ht="16.5" customHeight="1" x14ac:dyDescent="0.15">
      <c r="A50" s="125">
        <v>3.16</v>
      </c>
      <c r="B50" s="163" t="s">
        <v>301</v>
      </c>
      <c r="C50" s="137">
        <f>IFERROR(SUM('Risk Management'!D19:BA19)/(COUNTA('Risk Management'!D19:BA19)-COUNTIF('Risk Management'!D19:BA19,"n")),0)</f>
        <v>0</v>
      </c>
      <c r="D50" s="137">
        <f>IFERROR(SUM('Risk Management'!D52:BA52)/(COUNTA('Risk Management'!D52:BA52)-COUNTIF('Risk Management'!D52:BA52,"n")),0)</f>
        <v>0</v>
      </c>
      <c r="E50" s="137">
        <f>IF(OR(C50=0,D50=0),0,IFERROR((SUM('Risk Management'!D19:BA19)+SUM('Risk Management'!D52:BA52))/((COUNTA('Risk Management'!D19:BA19)-COUNTIF('Risk Management'!D19:BA19,"n")+(COUNTA('Risk Management'!D52:BA52)-COUNTIF('Risk Management'!D52:BA52,"n")))),0))</f>
        <v>0</v>
      </c>
      <c r="F50" s="122" t="str">
        <f t="shared" si="2"/>
        <v>None</v>
      </c>
      <c r="G50" s="158">
        <f t="shared" si="5"/>
        <v>0</v>
      </c>
      <c r="H50" s="135">
        <f>COUNTIF('Risk Management'!D19:BA19,"n")</f>
        <v>0</v>
      </c>
      <c r="I50" s="135">
        <f>COUNTIF('Risk Management'!D52:BA52,"n")</f>
        <v>0</v>
      </c>
      <c r="AA50" s="162"/>
    </row>
    <row r="51" spans="1:27" ht="16.5" customHeight="1" x14ac:dyDescent="0.15">
      <c r="A51" s="125">
        <v>3.17</v>
      </c>
      <c r="B51" s="163" t="s">
        <v>302</v>
      </c>
      <c r="C51" s="137">
        <f>IFERROR(SUM('Risk Management'!D20:BA20)/(COUNTA('Risk Management'!D20:BA20)-COUNTIF('Risk Management'!D20:BA20,"n")),0)</f>
        <v>0</v>
      </c>
      <c r="D51" s="137">
        <f>IFERROR(SUM('Risk Management'!D53:BA53)/(COUNTA('Risk Management'!D53:BA53)-COUNTIF('Risk Management'!D53:BA53,"n")),0)</f>
        <v>0</v>
      </c>
      <c r="E51" s="137">
        <f>IF(OR(C51=0,D51=0),0,IFERROR((SUM('Risk Management'!D20:BA20)+SUM('Risk Management'!D53:BA53))/((COUNTA('Risk Management'!D20:BA20)-COUNTIF('Risk Management'!D20:BA20,"n")+(COUNTA('Risk Management'!D53:BA53)-COUNTIF('Risk Management'!D53:BA53,"n")))),0))</f>
        <v>0</v>
      </c>
      <c r="F51" s="122" t="str">
        <f t="shared" si="2"/>
        <v>None</v>
      </c>
      <c r="G51" s="158">
        <f t="shared" si="5"/>
        <v>0</v>
      </c>
      <c r="H51" s="135">
        <f>COUNTIF('Risk Management'!D20:BA20,"n")</f>
        <v>0</v>
      </c>
      <c r="I51" s="135">
        <f>COUNTIF('Risk Management'!D53:BA53,"n")</f>
        <v>0</v>
      </c>
      <c r="AA51" s="162"/>
    </row>
    <row r="52" spans="1:27" ht="16.5" customHeight="1" x14ac:dyDescent="0.15">
      <c r="A52" s="125">
        <v>3.18</v>
      </c>
      <c r="B52" s="163" t="s">
        <v>303</v>
      </c>
      <c r="C52" s="137">
        <f>IFERROR(SUM('Risk Management'!D21:BA21)/(COUNTA('Risk Management'!D21:BA21)-COUNTIF('Risk Management'!D21:BA21,"n")),0)</f>
        <v>0</v>
      </c>
      <c r="D52" s="137">
        <f>IFERROR(SUM('Risk Management'!D54:BA54)/(COUNTA('Risk Management'!D54:BA54)-COUNTIF('Risk Management'!D54:BA54,"n")),0)</f>
        <v>0</v>
      </c>
      <c r="E52" s="137">
        <f>IF(OR(C52=0,D52=0),0,IFERROR((SUM('Risk Management'!D21:BA21)+SUM('Risk Management'!D54:BA54))/((COUNTA('Risk Management'!D21:BA21)-COUNTIF('Risk Management'!D21:BA21,"n")+(COUNTA('Risk Management'!D54:BA54)-COUNTIF('Risk Management'!D54:BA54,"n")))),0))</f>
        <v>0</v>
      </c>
      <c r="F52" s="122" t="str">
        <f t="shared" si="2"/>
        <v>None</v>
      </c>
      <c r="G52" s="158">
        <f t="shared" si="5"/>
        <v>0</v>
      </c>
      <c r="H52" s="135">
        <f>COUNTIF('Risk Management'!D21:BA21,"n")</f>
        <v>0</v>
      </c>
      <c r="I52" s="135">
        <f>COUNTIF('Risk Management'!D54:BA54,"n")</f>
        <v>0</v>
      </c>
      <c r="AA52" s="162"/>
    </row>
    <row r="53" spans="1:27" ht="16.5" customHeight="1" x14ac:dyDescent="0.15">
      <c r="A53" s="125">
        <v>3.19</v>
      </c>
      <c r="B53" s="163" t="s">
        <v>304</v>
      </c>
      <c r="C53" s="137">
        <f>IFERROR(SUM('Risk Management'!D22:BA22)/(COUNTA('Risk Management'!D22:BA22)-COUNTIF('Risk Management'!D22:BA22,"n")),0)</f>
        <v>0</v>
      </c>
      <c r="D53" s="137">
        <f>IFERROR(SUM('Risk Management'!D55:BA55)/(COUNTA('Risk Management'!D55:BA55)-COUNTIF('Risk Management'!D55:BA55,"n")),0)</f>
        <v>0</v>
      </c>
      <c r="E53" s="137">
        <f>IF(OR(C53=0,D53=0),0,IFERROR((SUM('Risk Management'!D22:BA22)+SUM('Risk Management'!D55:BA55))/((COUNTA('Risk Management'!D22:BA22)-COUNTIF('Risk Management'!D22:BA22,"n")+(COUNTA('Risk Management'!D55:BA55)-COUNTIF('Risk Management'!D55:BA55,"n")))),0))</f>
        <v>0</v>
      </c>
      <c r="F53" s="122" t="str">
        <f t="shared" si="2"/>
        <v>None</v>
      </c>
      <c r="G53" s="158">
        <f t="shared" si="5"/>
        <v>0</v>
      </c>
      <c r="H53" s="135">
        <f>COUNTIF('Risk Management'!D22:BA22,"n")</f>
        <v>0</v>
      </c>
      <c r="I53" s="135">
        <f>COUNTIF('Risk Management'!D55:BA55,"n")</f>
        <v>0</v>
      </c>
      <c r="AA53" s="162"/>
    </row>
    <row r="54" spans="1:27" ht="16.5" customHeight="1" x14ac:dyDescent="0.15">
      <c r="A54" s="125">
        <v>3.2</v>
      </c>
      <c r="B54" s="163" t="s">
        <v>305</v>
      </c>
      <c r="C54" s="137">
        <f>IFERROR(SUM('Risk Management'!D23:BA23)/(COUNTA('Risk Management'!D23:BA23)-COUNTIF('Risk Management'!D23:BA23,"n")),0)</f>
        <v>0</v>
      </c>
      <c r="D54" s="137">
        <f>IFERROR(SUM('Risk Management'!D56:BA56)/(COUNTA('Risk Management'!D56:BA56)-COUNTIF('Risk Management'!D56:BA56,"n")),0)</f>
        <v>0</v>
      </c>
      <c r="E54" s="137">
        <f>IF(OR(C54=0,D54=0),0,IFERROR((SUM('Risk Management'!D23:BA23)+SUM('Risk Management'!D56:BA56))/((COUNTA('Risk Management'!D23:BA23)-COUNTIF('Risk Management'!D23:BA23,"n")+(COUNTA('Risk Management'!D56:BA56)-COUNTIF('Risk Management'!D56:BA56,"n")))),0))</f>
        <v>0</v>
      </c>
      <c r="F54" s="122" t="str">
        <f t="shared" si="2"/>
        <v>None</v>
      </c>
      <c r="G54" s="158">
        <f t="shared" si="5"/>
        <v>0</v>
      </c>
      <c r="H54" s="135">
        <f>COUNTIF('Risk Management'!D23:BA23,"n")</f>
        <v>0</v>
      </c>
      <c r="I54" s="135">
        <f>COUNTIF('Risk Management'!D56:BA56,"n")</f>
        <v>0</v>
      </c>
      <c r="AA54" s="162"/>
    </row>
    <row r="55" spans="1:27" ht="16.5" customHeight="1" x14ac:dyDescent="0.15">
      <c r="A55" s="125">
        <v>3.21</v>
      </c>
      <c r="B55" s="163" t="s">
        <v>306</v>
      </c>
      <c r="C55" s="137">
        <f>IFERROR(SUM('Risk Management'!D24:BA24)/(COUNTA('Risk Management'!D24:BA24)-COUNTIF('Risk Management'!D24:BA24,"n")),0)</f>
        <v>0</v>
      </c>
      <c r="D55" s="137">
        <f>IFERROR(SUM('Risk Management'!D57:BA57)/(COUNTA('Risk Management'!D57:BA57)-COUNTIF('Risk Management'!D57:BA57,"n")),0)</f>
        <v>0</v>
      </c>
      <c r="E55" s="137">
        <f>IF(OR(C55=0,D55=0),0,IFERROR((SUM('Risk Management'!D24:BA24)+SUM('Risk Management'!D57:BA57))/((COUNTA('Risk Management'!D24:BA24)-COUNTIF('Risk Management'!D24:BA24,"n")+(COUNTA('Risk Management'!D57:BA57)-COUNTIF('Risk Management'!D57:BA57,"n")))),0))</f>
        <v>0</v>
      </c>
      <c r="F55" s="122" t="str">
        <f t="shared" si="2"/>
        <v>None</v>
      </c>
      <c r="G55" s="158">
        <f t="shared" si="5"/>
        <v>0</v>
      </c>
      <c r="H55" s="135">
        <f>COUNTIF('Risk Management'!D24:BA24,"n")</f>
        <v>0</v>
      </c>
      <c r="I55" s="135">
        <f>COUNTIF('Risk Management'!D57:BA57,"n")</f>
        <v>0</v>
      </c>
      <c r="AA55" s="162"/>
    </row>
    <row r="56" spans="1:27" ht="16.5" customHeight="1" x14ac:dyDescent="0.15">
      <c r="A56" s="125">
        <v>3.22</v>
      </c>
      <c r="B56" s="163" t="s">
        <v>307</v>
      </c>
      <c r="C56" s="137">
        <f>IFERROR(SUM('Risk Management'!D25:BA25)/(COUNTA('Risk Management'!D25:BA25)-COUNTIF('Risk Management'!D25:BA25,"n")),0)</f>
        <v>0</v>
      </c>
      <c r="D56" s="137">
        <f>IFERROR(SUM('Risk Management'!D58:BA58)/(COUNTA('Risk Management'!D58:BA58)-COUNTIF('Risk Management'!D58:BA58,"n")),0)</f>
        <v>0</v>
      </c>
      <c r="E56" s="137">
        <f>IF(OR(C56=0,D56=0),0,IFERROR((SUM('Risk Management'!D25:BA25)+SUM('Risk Management'!D58:BA58))/((COUNTA('Risk Management'!D25:BA25)-COUNTIF('Risk Management'!D25:BA25,"n")+(COUNTA('Risk Management'!D58:BA58)-COUNTIF('Risk Management'!D58:BA58,"n")))),0))</f>
        <v>0</v>
      </c>
      <c r="F56" s="122" t="str">
        <f t="shared" si="2"/>
        <v>None</v>
      </c>
      <c r="G56" s="158">
        <f t="shared" si="5"/>
        <v>0</v>
      </c>
      <c r="H56" s="135">
        <f>COUNTIF('Risk Management'!D25:BA25,"n")</f>
        <v>0</v>
      </c>
      <c r="I56" s="135">
        <f>COUNTIF('Risk Management'!D58:BA58,"n")</f>
        <v>0</v>
      </c>
      <c r="AA56" s="162"/>
    </row>
    <row r="57" spans="1:27" ht="16.5" customHeight="1" x14ac:dyDescent="0.15">
      <c r="A57" s="125">
        <v>3.23</v>
      </c>
      <c r="B57" s="163" t="s">
        <v>308</v>
      </c>
      <c r="C57" s="137">
        <f>IFERROR(SUM('Risk Management'!D26:BA26)/(COUNTA('Risk Management'!D26:BA26)-COUNTIF('Risk Management'!D26:BA26,"n")),0)</f>
        <v>0</v>
      </c>
      <c r="D57" s="137">
        <f>IFERROR(SUM('Risk Management'!D59:BA59)/(COUNTA('Risk Management'!D59:BA59)-COUNTIF('Risk Management'!D59:BA59,"n")),0)</f>
        <v>0</v>
      </c>
      <c r="E57" s="137">
        <f>IF(OR(C57=0,D57=0),0,IFERROR((SUM('Risk Management'!D26:BA26)+SUM('Risk Management'!D59:BA59))/((COUNTA('Risk Management'!D26:BA26)-COUNTIF('Risk Management'!D26:BA26,"n")+(COUNTA('Risk Management'!D59:BA59)-COUNTIF('Risk Management'!D59:BA59,"n")))),0))</f>
        <v>0</v>
      </c>
      <c r="F57" s="122" t="str">
        <f t="shared" si="2"/>
        <v>None</v>
      </c>
      <c r="G57" s="158">
        <f t="shared" si="5"/>
        <v>0</v>
      </c>
      <c r="H57" s="135">
        <f>COUNTIF('Risk Management'!D26:BA26,"n")</f>
        <v>0</v>
      </c>
      <c r="I57" s="135">
        <f>COUNTIF('Risk Management'!D59:BA59,"n")</f>
        <v>0</v>
      </c>
      <c r="AA57" s="162"/>
    </row>
    <row r="58" spans="1:27" ht="16.5" customHeight="1" x14ac:dyDescent="0.15">
      <c r="A58" s="125">
        <v>3.24</v>
      </c>
      <c r="B58" s="163" t="s">
        <v>309</v>
      </c>
      <c r="C58" s="137">
        <f>IFERROR(SUM('Risk Management'!D27:BA27)/(COUNTA('Risk Management'!D27:BA27)-COUNTIF('Risk Management'!D27:BA27,"n")),0)</f>
        <v>0</v>
      </c>
      <c r="D58" s="137">
        <f>IFERROR(SUM('Risk Management'!D60:BA60)/(COUNTA('Risk Management'!D60:BA60)-COUNTIF('Risk Management'!D60:BA60,"n")),0)</f>
        <v>0</v>
      </c>
      <c r="E58" s="137">
        <f>IF(OR(C58=0,D58=0),0,IFERROR((SUM('Risk Management'!D27:BA27)+SUM('Risk Management'!D60:BA60))/((COUNTA('Risk Management'!D27:BA27)-COUNTIF('Risk Management'!D27:BA27,"n")+(COUNTA('Risk Management'!D60:BA60)-COUNTIF('Risk Management'!D60:BA60,"n")))),0))</f>
        <v>0</v>
      </c>
      <c r="F58" s="122" t="str">
        <f t="shared" si="2"/>
        <v>None</v>
      </c>
      <c r="G58" s="158">
        <f t="shared" si="5"/>
        <v>0</v>
      </c>
      <c r="H58" s="135">
        <f>COUNTIF('Risk Management'!D27:BA27,"n")</f>
        <v>0</v>
      </c>
      <c r="I58" s="135">
        <f>COUNTIF('Risk Management'!D60:BA60,"n")</f>
        <v>0</v>
      </c>
      <c r="AA58" s="162"/>
    </row>
    <row r="59" spans="1:27" ht="16.5" customHeight="1" x14ac:dyDescent="0.15">
      <c r="A59" s="125">
        <v>3.25</v>
      </c>
      <c r="B59" s="163" t="s">
        <v>310</v>
      </c>
      <c r="C59" s="137">
        <f>IFERROR(SUM('Risk Management'!D28:BA28)/(COUNTA('Risk Management'!D28:BA28)-COUNTIF('Risk Management'!D28:BA28,"n")),0)</f>
        <v>0</v>
      </c>
      <c r="D59" s="137">
        <f>IFERROR(SUM('Risk Management'!D61:BA61)/(COUNTA('Risk Management'!D61:BA61)-COUNTIF('Risk Management'!D61:BA61,"n")),0)</f>
        <v>0</v>
      </c>
      <c r="E59" s="137">
        <f>IF(OR(C59=0,D59=0),0,IFERROR((SUM('Risk Management'!D28:BA28)+SUM('Risk Management'!D61:BA61))/((COUNTA('Risk Management'!D28:BA28)-COUNTIF('Risk Management'!D28:BA28,"n")+(COUNTA('Risk Management'!D61:BA61)-COUNTIF('Risk Management'!D61:BA61,"n")))),0))</f>
        <v>0</v>
      </c>
      <c r="F59" s="122" t="str">
        <f t="shared" si="2"/>
        <v>None</v>
      </c>
      <c r="G59" s="158">
        <f t="shared" si="5"/>
        <v>0</v>
      </c>
      <c r="H59" s="135">
        <f>COUNTIF('Risk Management'!D28:BA28,"n")</f>
        <v>0</v>
      </c>
      <c r="I59" s="135">
        <f>COUNTIF('Risk Management'!D61:BA61,"n")</f>
        <v>0</v>
      </c>
      <c r="AA59" s="162"/>
    </row>
    <row r="60" spans="1:27" ht="16.5" customHeight="1" x14ac:dyDescent="0.15">
      <c r="A60" s="125">
        <v>3.26</v>
      </c>
      <c r="B60" s="163" t="s">
        <v>311</v>
      </c>
      <c r="C60" s="137">
        <f>IFERROR(SUM('Risk Management'!D29:BA29)/(COUNTA('Risk Management'!D29:BA29)-COUNTIF('Risk Management'!D29:BA29,"n")),0)</f>
        <v>0</v>
      </c>
      <c r="D60" s="137">
        <f>IFERROR(SUM('Risk Management'!D62:BA62)/(COUNTA('Risk Management'!D62:BA62)-COUNTIF('Risk Management'!D62:BA62,"n")),0)</f>
        <v>0</v>
      </c>
      <c r="E60" s="137">
        <f>IF(OR(C60=0,D60=0),0,IFERROR((SUM('Risk Management'!D29:BA29)+SUM('Risk Management'!D62:BA62))/((COUNTA('Risk Management'!D29:BA29)-COUNTIF('Risk Management'!D29:BA29,"n")+(COUNTA('Risk Management'!D62:BA62)-COUNTIF('Risk Management'!D62:BA62,"n")))),0))</f>
        <v>0</v>
      </c>
      <c r="F60" s="122" t="str">
        <f t="shared" si="2"/>
        <v>None</v>
      </c>
      <c r="G60" s="158">
        <f t="shared" si="5"/>
        <v>0</v>
      </c>
      <c r="H60" s="135">
        <f>COUNTIF('Risk Management'!D29:BA29,"n")</f>
        <v>0</v>
      </c>
      <c r="I60" s="135">
        <f>COUNTIF('Risk Management'!D62:BA62,"n")</f>
        <v>0</v>
      </c>
      <c r="AA60" s="162"/>
    </row>
    <row r="61" spans="1:27" ht="16.5" customHeight="1" x14ac:dyDescent="0.15">
      <c r="A61" s="125">
        <v>3.27</v>
      </c>
      <c r="B61" s="163" t="s">
        <v>312</v>
      </c>
      <c r="C61" s="137">
        <f>IFERROR(SUM('Risk Management'!D30:BA30)/(COUNTA('Risk Management'!D30:BA30)-COUNTIF('Risk Management'!D30:BA30,"n")),0)</f>
        <v>0</v>
      </c>
      <c r="D61" s="137">
        <f>IFERROR(SUM('Risk Management'!D63:BA63)/(COUNTA('Risk Management'!D63:BA63)-COUNTIF('Risk Management'!D63:BA63,"n")),0)</f>
        <v>0</v>
      </c>
      <c r="E61" s="137">
        <f>IF(OR(C61=0,D61=0),0,IFERROR((SUM('Risk Management'!D30:BA30)+SUM('Risk Management'!D63:BA63))/((COUNTA('Risk Management'!D30:BA30)-COUNTIF('Risk Management'!D30:BA30,"n")+(COUNTA('Risk Management'!D63:BA63)-COUNTIF('Risk Management'!D63:BA63,"n")))),0))</f>
        <v>0</v>
      </c>
      <c r="F61" s="122" t="str">
        <f t="shared" si="2"/>
        <v>None</v>
      </c>
      <c r="G61" s="158">
        <f t="shared" si="5"/>
        <v>0</v>
      </c>
      <c r="H61" s="135">
        <f>COUNTIF('Risk Management'!D30:BA30,"n")</f>
        <v>0</v>
      </c>
      <c r="I61" s="135">
        <f>COUNTIF('Risk Management'!D63:BA63,"n")</f>
        <v>0</v>
      </c>
      <c r="AA61" s="162"/>
    </row>
    <row r="62" spans="1:27" ht="16.5" customHeight="1" x14ac:dyDescent="0.15">
      <c r="A62" s="125">
        <v>3.28</v>
      </c>
      <c r="B62" s="163" t="s">
        <v>313</v>
      </c>
      <c r="C62" s="137">
        <f>IFERROR(SUM('Risk Management'!D31:BA31)/(COUNTA('Risk Management'!D31:BA31)-COUNTIF('Risk Management'!D31:BA31,"n")),0)</f>
        <v>0</v>
      </c>
      <c r="D62" s="137">
        <f>IFERROR(SUM('Risk Management'!D64:BA64)/(COUNTA('Risk Management'!D64:BA64)-COUNTIF('Risk Management'!D64:BA64,"n")),0)</f>
        <v>0</v>
      </c>
      <c r="E62" s="137">
        <f>IF(OR(C62=0,D62=0),0,IFERROR((SUM('Risk Management'!D31:BA31)+SUM('Risk Management'!D64:BA64))/((COUNTA('Risk Management'!D31:BA31)-COUNTIF('Risk Management'!D31:BA31,"n")+(COUNTA('Risk Management'!D64:BA64)-COUNTIF('Risk Management'!D64:BA64,"n")))),0))</f>
        <v>0</v>
      </c>
      <c r="F62" s="122" t="str">
        <f t="shared" si="2"/>
        <v>None</v>
      </c>
      <c r="G62" s="158">
        <f t="shared" si="5"/>
        <v>0</v>
      </c>
      <c r="H62" s="135">
        <f>COUNTIF('Risk Management'!D31:BA31,"n")</f>
        <v>0</v>
      </c>
      <c r="I62" s="135">
        <f>COUNTIF('Risk Management'!D64:BA64,"n")</f>
        <v>0</v>
      </c>
      <c r="AA62" s="162"/>
    </row>
    <row r="63" spans="1:27" ht="16.5" customHeight="1" x14ac:dyDescent="0.15">
      <c r="A63" s="125">
        <v>3.29</v>
      </c>
      <c r="B63" s="163" t="s">
        <v>314</v>
      </c>
      <c r="C63" s="137">
        <f>IFERROR(SUM('Risk Management'!D32:BA32)/(COUNTA('Risk Management'!D32:BA32)-COUNTIF('Risk Management'!D32:BA32,"n")),0)</f>
        <v>0</v>
      </c>
      <c r="D63" s="137">
        <f>IFERROR(SUM('Risk Management'!D65:BA65)/(COUNTA('Risk Management'!D65:BA65)-COUNTIF('Risk Management'!D65:BA65,"n")),0)</f>
        <v>0</v>
      </c>
      <c r="E63" s="137">
        <f>IF(OR(C63=0,D63=0),0,IFERROR((SUM('Risk Management'!D32:BA32)+SUM('Risk Management'!D65:BA65))/((COUNTA('Risk Management'!D32:BA32)-COUNTIF('Risk Management'!D32:BA32,"n")+(COUNTA('Risk Management'!D65:BA65)-COUNTIF('Risk Management'!D65:BA65,"n")))),0))</f>
        <v>0</v>
      </c>
      <c r="F63" s="122" t="str">
        <f t="shared" si="2"/>
        <v>None</v>
      </c>
      <c r="G63" s="158">
        <f t="shared" si="5"/>
        <v>0</v>
      </c>
      <c r="H63" s="135">
        <f>COUNTIF('Risk Management'!D32:BA32,"n")</f>
        <v>0</v>
      </c>
      <c r="I63" s="135">
        <f>COUNTIF('Risk Management'!D65:BA65,"n")</f>
        <v>0</v>
      </c>
      <c r="AA63" s="162"/>
    </row>
    <row r="64" spans="1:27" ht="25.5" customHeight="1" x14ac:dyDescent="0.15">
      <c r="A64" s="125">
        <v>3.3</v>
      </c>
      <c r="B64" s="163" t="s">
        <v>315</v>
      </c>
      <c r="C64" s="137">
        <f>IFERROR(SUM('Risk Management'!D33:BA33)/(COUNTA('Risk Management'!D33:BA33)-COUNTIF('Risk Management'!D33:BA33,"n")),0)</f>
        <v>0</v>
      </c>
      <c r="D64" s="137">
        <f>IFERROR(SUM('Risk Management'!D66:BA66)/(COUNTA('Risk Management'!D66:BA66)-COUNTIF('Risk Management'!D66:BA66,"n")),0)</f>
        <v>0</v>
      </c>
      <c r="E64" s="137">
        <f>IF(OR(C64=0,D64=0),0,IFERROR((SUM('Risk Management'!D33:BA33)+SUM('Risk Management'!D66:BA66))/((COUNTA('Risk Management'!D33:BA33)-COUNTIF('Risk Management'!D33:BA33,"n")+(COUNTA('Risk Management'!D66:BA66)-COUNTIF('Risk Management'!D66:BA66,"n")))),0))</f>
        <v>0</v>
      </c>
      <c r="F64" s="122" t="str">
        <f t="shared" si="2"/>
        <v>None</v>
      </c>
      <c r="G64" s="158">
        <f t="shared" si="5"/>
        <v>0</v>
      </c>
      <c r="H64" s="135">
        <f>COUNTIF('Risk Management'!D33:BA33,"n")</f>
        <v>0</v>
      </c>
      <c r="I64" s="135">
        <f>COUNTIF('Risk Management'!D66:BA66,"n")</f>
        <v>0</v>
      </c>
      <c r="AA64" s="162"/>
    </row>
  </sheetData>
  <sheetProtection algorithmName="SHA-512" hashValue="oHY/8TjjJioyvP9VMPOWY9myNu7eBt80lX3BG+Y63j16KC34XDmOily4iXGcuaExh3pPSP7VbK7A460rJuGR2g==" saltValue="AW7oqd9K/keeu9kEGEpqIA==" spinCount="100000" sheet="1" objects="1" scenarios="1"/>
  <mergeCells count="3">
    <mergeCell ref="C8:E8"/>
    <mergeCell ref="C23:E23"/>
    <mergeCell ref="C33:E33"/>
  </mergeCells>
  <conditionalFormatting sqref="F10:F23 F25:F33 F8 F35:F64">
    <cfRule type="cellIs" dxfId="55" priority="22" operator="equal">
      <formula>"None"</formula>
    </cfRule>
    <cfRule type="cellIs" dxfId="54" priority="23" operator="equal">
      <formula>"Leading"</formula>
    </cfRule>
    <cfRule type="cellIs" dxfId="53" priority="24" operator="equal">
      <formula>"Performing"</formula>
    </cfRule>
    <cfRule type="cellIs" dxfId="52" priority="25" operator="equal">
      <formula>"Developing"</formula>
    </cfRule>
  </conditionalFormatting>
  <conditionalFormatting sqref="F11">
    <cfRule type="expression" dxfId="51" priority="18">
      <formula>$F$10="Developing"</formula>
    </cfRule>
    <cfRule type="expression" dxfId="50" priority="19">
      <formula>$F$10="Performing"</formula>
    </cfRule>
    <cfRule type="expression" dxfId="49" priority="20">
      <formula>$F$10="Leading"</formula>
    </cfRule>
    <cfRule type="expression" dxfId="48" priority="21">
      <formula>$F$10="None"</formula>
    </cfRule>
  </conditionalFormatting>
  <conditionalFormatting sqref="F14">
    <cfRule type="expression" dxfId="47" priority="14">
      <formula>$F$13="Developing"</formula>
    </cfRule>
    <cfRule type="expression" dxfId="46" priority="15">
      <formula>$F$13="Performing"</formula>
    </cfRule>
    <cfRule type="expression" dxfId="45" priority="16">
      <formula>$F$13="Leading"</formula>
    </cfRule>
    <cfRule type="expression" dxfId="44" priority="17">
      <formula>$F$13="None"</formula>
    </cfRule>
  </conditionalFormatting>
  <conditionalFormatting sqref="F28:F29">
    <cfRule type="expression" dxfId="43" priority="10">
      <formula>$F$27="Developing"</formula>
    </cfRule>
    <cfRule type="expression" dxfId="42" priority="11">
      <formula>$F$27="Performing"</formula>
    </cfRule>
    <cfRule type="expression" dxfId="41" priority="12">
      <formula>$F$27="Leading"</formula>
    </cfRule>
    <cfRule type="expression" dxfId="40" priority="13">
      <formula>$F$27="None"</formula>
    </cfRule>
  </conditionalFormatting>
  <conditionalFormatting sqref="H10:I23 H25:I33 H35:I64">
    <cfRule type="cellIs" dxfId="39" priority="9" operator="greaterThan">
      <formula>0.5</formula>
    </cfRule>
  </conditionalFormatting>
  <conditionalFormatting sqref="K23:L24">
    <cfRule type="cellIs" dxfId="38" priority="1" operator="equal">
      <formula>"None"</formula>
    </cfRule>
    <cfRule type="cellIs" dxfId="37" priority="2" operator="equal">
      <formula>"Leading"</formula>
    </cfRule>
    <cfRule type="cellIs" dxfId="36" priority="3" operator="equal">
      <formula>"Performing"</formula>
    </cfRule>
    <cfRule type="cellIs" dxfId="35" priority="4" operator="equal">
      <formula>"Developing"</formula>
    </cfRule>
  </conditionalFormatting>
  <conditionalFormatting sqref="L8:L9">
    <cfRule type="cellIs" dxfId="34" priority="5" operator="equal">
      <formula>"None"</formula>
    </cfRule>
    <cfRule type="cellIs" dxfId="33" priority="6" operator="equal">
      <formula>"Leading"</formula>
    </cfRule>
    <cfRule type="cellIs" dxfId="32" priority="7" operator="equal">
      <formula>"Performing"</formula>
    </cfRule>
    <cfRule type="cellIs" dxfId="31" priority="8" operator="equal">
      <formula>"Developing"</formula>
    </cfRule>
  </conditionalFormatting>
  <pageMargins left="0.25" right="0.25" top="0.75" bottom="0.75" header="0.3" footer="0.3"/>
  <pageSetup paperSize="8" orientation="landscape" r:id="rId1"/>
  <rowBreaks count="1" manualBreakCount="1">
    <brk id="32"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7636-C432-4B7D-A658-B48071AF8AB0}">
  <dimension ref="A1:L68"/>
  <sheetViews>
    <sheetView workbookViewId="0"/>
  </sheetViews>
  <sheetFormatPr defaultColWidth="9.140625" defaultRowHeight="15" x14ac:dyDescent="0.25"/>
  <cols>
    <col min="1" max="1" width="5" style="99" customWidth="1"/>
    <col min="2" max="2" width="32" style="99" customWidth="1"/>
    <col min="3" max="3" width="21.7109375" style="99" customWidth="1"/>
    <col min="4" max="4" width="9" style="99" customWidth="1"/>
    <col min="5" max="7" width="10" style="99" customWidth="1"/>
    <col min="8" max="12" width="9" style="99" customWidth="1"/>
    <col min="13" max="16384" width="9.140625" style="99"/>
  </cols>
  <sheetData>
    <row r="1" spans="1:12" ht="52.5" customHeight="1" x14ac:dyDescent="0.25">
      <c r="A1"/>
      <c r="B1" s="180" t="s">
        <v>290</v>
      </c>
      <c r="C1" s="180"/>
      <c r="D1" s="180"/>
      <c r="E1" s="180"/>
      <c r="F1" s="180"/>
      <c r="G1" s="180"/>
      <c r="H1"/>
      <c r="I1"/>
      <c r="J1"/>
      <c r="K1"/>
      <c r="L1"/>
    </row>
    <row r="2" spans="1:12" x14ac:dyDescent="0.25">
      <c r="A2"/>
      <c r="B2"/>
      <c r="C2"/>
      <c r="D2"/>
      <c r="E2"/>
      <c r="F2"/>
      <c r="G2"/>
      <c r="H2"/>
      <c r="I2"/>
      <c r="J2"/>
      <c r="K2"/>
      <c r="L2"/>
    </row>
    <row r="3" spans="1:12" ht="22.5" customHeight="1" x14ac:dyDescent="0.25">
      <c r="A3"/>
      <c r="B3" s="196" t="s">
        <v>136</v>
      </c>
      <c r="C3" s="196"/>
      <c r="D3" s="196"/>
      <c r="E3" s="196"/>
      <c r="F3" s="196"/>
      <c r="G3"/>
      <c r="H3"/>
      <c r="I3"/>
      <c r="J3" s="204" t="s">
        <v>382</v>
      </c>
      <c r="K3" s="204"/>
      <c r="L3" s="204"/>
    </row>
    <row r="4" spans="1:12" ht="22.5" customHeight="1" x14ac:dyDescent="0.25">
      <c r="A4"/>
      <c r="B4" s="101" t="s">
        <v>137</v>
      </c>
      <c r="C4" s="102"/>
      <c r="D4"/>
      <c r="E4"/>
      <c r="F4"/>
      <c r="G4"/>
      <c r="H4"/>
      <c r="I4"/>
      <c r="J4"/>
      <c r="K4"/>
      <c r="L4"/>
    </row>
    <row r="5" spans="1:12" ht="7.5" customHeight="1" x14ac:dyDescent="0.25">
      <c r="A5"/>
      <c r="B5"/>
      <c r="C5"/>
      <c r="D5"/>
      <c r="E5"/>
      <c r="F5"/>
      <c r="G5"/>
      <c r="H5"/>
      <c r="I5"/>
      <c r="J5"/>
      <c r="K5"/>
      <c r="L5"/>
    </row>
    <row r="6" spans="1:12" ht="27.75" customHeight="1" x14ac:dyDescent="0.25">
      <c r="A6"/>
      <c r="B6" s="103" t="s">
        <v>22</v>
      </c>
      <c r="C6" s="104" t="str">
        <f>Calculation!F8</f>
        <v>None</v>
      </c>
      <c r="D6"/>
      <c r="E6"/>
      <c r="F6"/>
      <c r="G6" s="105" t="s">
        <v>138</v>
      </c>
      <c r="H6"/>
      <c r="I6" s="200" t="s">
        <v>141</v>
      </c>
      <c r="J6" s="200"/>
      <c r="K6" s="201" t="s">
        <v>142</v>
      </c>
      <c r="L6" s="201"/>
    </row>
    <row r="7" spans="1:12" ht="27.75" customHeight="1" x14ac:dyDescent="0.25">
      <c r="A7"/>
      <c r="B7" s="106" t="s">
        <v>23</v>
      </c>
      <c r="C7" s="104" t="str">
        <f>Calculation!F23</f>
        <v>None</v>
      </c>
      <c r="D7"/>
      <c r="E7"/>
      <c r="F7" s="107" t="s">
        <v>139</v>
      </c>
      <c r="G7" s="108"/>
      <c r="H7"/>
      <c r="I7" s="202">
        <f>AVERAGE(Calculation!$D$4:$D$6)</f>
        <v>0</v>
      </c>
      <c r="J7" s="203"/>
      <c r="K7" s="202">
        <f>AVERAGE(Calculation!$C$4:$C$6)</f>
        <v>0</v>
      </c>
      <c r="L7" s="203"/>
    </row>
    <row r="8" spans="1:12" ht="27.75" customHeight="1" x14ac:dyDescent="0.25">
      <c r="A8"/>
      <c r="B8" s="109" t="s">
        <v>24</v>
      </c>
      <c r="C8" s="104" t="str">
        <f>Calculation!F33</f>
        <v>None</v>
      </c>
      <c r="D8"/>
      <c r="E8" s="110" t="s">
        <v>140</v>
      </c>
      <c r="F8" s="111"/>
      <c r="G8" s="112"/>
      <c r="H8"/>
      <c r="I8" s="113" t="s">
        <v>160</v>
      </c>
      <c r="J8"/>
      <c r="K8"/>
      <c r="L8"/>
    </row>
    <row r="9" spans="1:12" ht="27.6" customHeight="1" x14ac:dyDescent="0.25">
      <c r="A9"/>
      <c r="B9" s="197" t="str">
        <f>IF(Calculation!F8="None","This snapshot will display 'None' until all SafePlus core questions have been rated by both senior managers and other employees", "")</f>
        <v>This snapshot will display 'None' until all SafePlus core questions have been rated by both senior managers and other employees</v>
      </c>
      <c r="C9" s="198"/>
      <c r="D9"/>
      <c r="E9" s="199" t="s">
        <v>289</v>
      </c>
      <c r="F9" s="199"/>
      <c r="G9" s="199"/>
      <c r="H9"/>
      <c r="I9" s="114"/>
      <c r="J9" s="195" t="s">
        <v>161</v>
      </c>
      <c r="K9" s="195"/>
      <c r="L9" s="195"/>
    </row>
    <row r="10" spans="1:12" ht="15.75" customHeight="1" x14ac:dyDescent="0.25">
      <c r="A10"/>
      <c r="B10"/>
      <c r="C10"/>
      <c r="D10"/>
      <c r="E10"/>
      <c r="F10"/>
      <c r="G10"/>
      <c r="H10"/>
      <c r="I10" s="115"/>
      <c r="J10" s="195" t="s">
        <v>162</v>
      </c>
      <c r="K10" s="195"/>
      <c r="L10" s="195"/>
    </row>
    <row r="11" spans="1:12" ht="15.6" customHeight="1" x14ac:dyDescent="0.25">
      <c r="A11"/>
      <c r="B11"/>
      <c r="C11"/>
      <c r="D11"/>
      <c r="E11"/>
      <c r="F11"/>
      <c r="G11"/>
      <c r="H11"/>
      <c r="I11"/>
      <c r="J11"/>
      <c r="K11"/>
      <c r="L11"/>
    </row>
    <row r="12" spans="1:12" ht="27.75" customHeight="1" x14ac:dyDescent="0.25">
      <c r="A12" s="116"/>
      <c r="B12" s="193" t="s">
        <v>22</v>
      </c>
      <c r="C12" s="194"/>
      <c r="D12" s="194"/>
      <c r="E12" s="194"/>
      <c r="F12" s="117" t="s">
        <v>143</v>
      </c>
      <c r="G12" s="117" t="s">
        <v>25</v>
      </c>
      <c r="H12" s="118" t="s">
        <v>144</v>
      </c>
      <c r="I12" s="118" t="s">
        <v>146</v>
      </c>
      <c r="J12" s="117" t="s">
        <v>163</v>
      </c>
      <c r="K12" s="118" t="s">
        <v>145</v>
      </c>
      <c r="L12" s="118" t="s">
        <v>159</v>
      </c>
    </row>
    <row r="13" spans="1:12" ht="16.5" customHeight="1" x14ac:dyDescent="0.25">
      <c r="A13" s="119">
        <v>1.1000000000000001</v>
      </c>
      <c r="B13" s="184" t="s">
        <v>148</v>
      </c>
      <c r="C13" s="185"/>
      <c r="D13" s="185"/>
      <c r="E13" s="186"/>
      <c r="F13" s="134">
        <f>Calculation!E10</f>
        <v>0</v>
      </c>
      <c r="G13" s="120" t="str">
        <f>Calculation!F10</f>
        <v>None</v>
      </c>
      <c r="H13" s="134">
        <f>Calculation!C10</f>
        <v>0</v>
      </c>
      <c r="I13" s="134">
        <f>Calculation!D10</f>
        <v>0</v>
      </c>
      <c r="J13" s="134">
        <f>Calculation!G10</f>
        <v>0</v>
      </c>
      <c r="K13" s="135">
        <f>Calculation!H10</f>
        <v>0</v>
      </c>
      <c r="L13" s="135">
        <f>Calculation!I10</f>
        <v>0</v>
      </c>
    </row>
    <row r="14" spans="1:12" ht="16.5" customHeight="1" x14ac:dyDescent="0.25">
      <c r="A14" s="119">
        <v>1.2</v>
      </c>
      <c r="B14" s="189" t="s">
        <v>149</v>
      </c>
      <c r="C14" s="190"/>
      <c r="D14" s="190"/>
      <c r="E14" s="191"/>
      <c r="F14" s="134">
        <f>Calculation!E11</f>
        <v>0</v>
      </c>
      <c r="G14" s="121"/>
      <c r="H14" s="134">
        <f>Calculation!C11</f>
        <v>0</v>
      </c>
      <c r="I14" s="134">
        <f>Calculation!D11</f>
        <v>0</v>
      </c>
      <c r="J14" s="134">
        <f>Calculation!G11</f>
        <v>0</v>
      </c>
      <c r="K14" s="135">
        <f>Calculation!H11</f>
        <v>0</v>
      </c>
      <c r="L14" s="135">
        <f>Calculation!I11</f>
        <v>0</v>
      </c>
    </row>
    <row r="15" spans="1:12" ht="16.5" customHeight="1" x14ac:dyDescent="0.25">
      <c r="A15" s="119">
        <v>1.3</v>
      </c>
      <c r="B15" s="183" t="s">
        <v>131</v>
      </c>
      <c r="C15" s="183"/>
      <c r="D15" s="183"/>
      <c r="E15" s="183"/>
      <c r="F15" s="134">
        <f>Calculation!E12</f>
        <v>0</v>
      </c>
      <c r="G15" s="122" t="str">
        <f>Calculation!F12</f>
        <v>None</v>
      </c>
      <c r="H15" s="134">
        <f>Calculation!C12</f>
        <v>0</v>
      </c>
      <c r="I15" s="134">
        <f>Calculation!D12</f>
        <v>0</v>
      </c>
      <c r="J15" s="134">
        <f>Calculation!G12</f>
        <v>0</v>
      </c>
      <c r="K15" s="135">
        <f>Calculation!H12</f>
        <v>0</v>
      </c>
      <c r="L15" s="135">
        <f>Calculation!I12</f>
        <v>0</v>
      </c>
    </row>
    <row r="16" spans="1:12" ht="16.5" customHeight="1" x14ac:dyDescent="0.25">
      <c r="A16" s="119">
        <v>1.4</v>
      </c>
      <c r="B16" s="184" t="s">
        <v>150</v>
      </c>
      <c r="C16" s="185"/>
      <c r="D16" s="185"/>
      <c r="E16" s="186"/>
      <c r="F16" s="134">
        <f>Calculation!E13</f>
        <v>0</v>
      </c>
      <c r="G16" s="120" t="str">
        <f>Calculation!F13</f>
        <v>None</v>
      </c>
      <c r="H16" s="134">
        <f>Calculation!C13</f>
        <v>0</v>
      </c>
      <c r="I16" s="134">
        <f>Calculation!D13</f>
        <v>0</v>
      </c>
      <c r="J16" s="134">
        <f>Calculation!G13</f>
        <v>0</v>
      </c>
      <c r="K16" s="135">
        <f>Calculation!H13</f>
        <v>0</v>
      </c>
      <c r="L16" s="135">
        <f>Calculation!I13</f>
        <v>0</v>
      </c>
    </row>
    <row r="17" spans="1:12" ht="16.5" customHeight="1" x14ac:dyDescent="0.25">
      <c r="A17" s="119">
        <v>1.5</v>
      </c>
      <c r="B17" s="189" t="s">
        <v>151</v>
      </c>
      <c r="C17" s="190"/>
      <c r="D17" s="190"/>
      <c r="E17" s="191"/>
      <c r="F17" s="134">
        <f>Calculation!E14</f>
        <v>0</v>
      </c>
      <c r="G17" s="123"/>
      <c r="H17" s="134">
        <f>Calculation!C14</f>
        <v>0</v>
      </c>
      <c r="I17" s="134">
        <f>Calculation!D14</f>
        <v>0</v>
      </c>
      <c r="J17" s="134">
        <f>Calculation!G14</f>
        <v>0</v>
      </c>
      <c r="K17" s="135">
        <f>Calculation!H14</f>
        <v>0</v>
      </c>
      <c r="L17" s="135">
        <f>Calculation!I14</f>
        <v>0</v>
      </c>
    </row>
    <row r="18" spans="1:12" ht="27" customHeight="1" x14ac:dyDescent="0.25">
      <c r="A18" s="119">
        <v>1.6</v>
      </c>
      <c r="B18" s="183" t="s">
        <v>221</v>
      </c>
      <c r="C18" s="183"/>
      <c r="D18" s="183"/>
      <c r="E18" s="183"/>
      <c r="F18" s="134">
        <f>Calculation!E15</f>
        <v>0</v>
      </c>
      <c r="G18" s="122" t="str">
        <f>Calculation!F15</f>
        <v>None</v>
      </c>
      <c r="H18" s="134">
        <f>Calculation!C15</f>
        <v>0</v>
      </c>
      <c r="I18" s="134">
        <f>Calculation!D15</f>
        <v>0</v>
      </c>
      <c r="J18" s="134">
        <f>Calculation!G15</f>
        <v>0</v>
      </c>
      <c r="K18" s="135">
        <f>Calculation!H15</f>
        <v>0</v>
      </c>
      <c r="L18" s="135">
        <f>Calculation!I15</f>
        <v>0</v>
      </c>
    </row>
    <row r="19" spans="1:12" ht="16.5" customHeight="1" x14ac:dyDescent="0.25">
      <c r="A19" s="119">
        <v>1.7</v>
      </c>
      <c r="B19" s="183" t="s">
        <v>132</v>
      </c>
      <c r="C19" s="183"/>
      <c r="D19" s="183"/>
      <c r="E19" s="183"/>
      <c r="F19" s="134">
        <f>Calculation!E16</f>
        <v>0</v>
      </c>
      <c r="G19" s="122" t="str">
        <f>Calculation!F16</f>
        <v>None</v>
      </c>
      <c r="H19" s="134">
        <f>Calculation!C16</f>
        <v>0</v>
      </c>
      <c r="I19" s="134">
        <f>Calculation!D16</f>
        <v>0</v>
      </c>
      <c r="J19" s="134">
        <f>Calculation!G16</f>
        <v>0</v>
      </c>
      <c r="K19" s="135">
        <f>Calculation!H16</f>
        <v>0</v>
      </c>
      <c r="L19" s="135">
        <f>Calculation!I16</f>
        <v>0</v>
      </c>
    </row>
    <row r="20" spans="1:12" ht="27" customHeight="1" x14ac:dyDescent="0.25">
      <c r="A20" s="119">
        <v>1.8</v>
      </c>
      <c r="B20" s="183" t="s">
        <v>220</v>
      </c>
      <c r="C20" s="183"/>
      <c r="D20" s="183"/>
      <c r="E20" s="183"/>
      <c r="F20" s="134">
        <f>Calculation!E17</f>
        <v>0</v>
      </c>
      <c r="G20" s="122" t="str">
        <f>Calculation!F17</f>
        <v>None</v>
      </c>
      <c r="H20" s="134">
        <f>Calculation!C17</f>
        <v>0</v>
      </c>
      <c r="I20" s="134">
        <f>Calculation!D17</f>
        <v>0</v>
      </c>
      <c r="J20" s="134">
        <f>Calculation!G17</f>
        <v>0</v>
      </c>
      <c r="K20" s="135">
        <f>Calculation!H17</f>
        <v>0</v>
      </c>
      <c r="L20" s="135">
        <f>Calculation!I17</f>
        <v>0</v>
      </c>
    </row>
    <row r="21" spans="1:12" ht="16.5" customHeight="1" x14ac:dyDescent="0.25">
      <c r="A21" s="119">
        <v>1.9</v>
      </c>
      <c r="B21" s="183" t="s">
        <v>6</v>
      </c>
      <c r="C21" s="183"/>
      <c r="D21" s="183"/>
      <c r="E21" s="183"/>
      <c r="F21" s="134">
        <f>Calculation!E18</f>
        <v>0</v>
      </c>
      <c r="G21" s="122" t="str">
        <f>Calculation!F18</f>
        <v>None</v>
      </c>
      <c r="H21" s="134">
        <f>Calculation!C18</f>
        <v>0</v>
      </c>
      <c r="I21" s="134">
        <f>Calculation!D18</f>
        <v>0</v>
      </c>
      <c r="J21" s="134">
        <f>Calculation!G18</f>
        <v>0</v>
      </c>
      <c r="K21" s="135">
        <f>Calculation!H18</f>
        <v>0</v>
      </c>
      <c r="L21" s="135">
        <f>Calculation!I18</f>
        <v>0</v>
      </c>
    </row>
    <row r="22" spans="1:12" ht="27" customHeight="1" x14ac:dyDescent="0.25">
      <c r="A22" s="124">
        <v>1.1000000000000001</v>
      </c>
      <c r="B22" s="183" t="s">
        <v>222</v>
      </c>
      <c r="C22" s="183"/>
      <c r="D22" s="183"/>
      <c r="E22" s="183"/>
      <c r="F22" s="134">
        <f>Calculation!E19</f>
        <v>0</v>
      </c>
      <c r="G22" s="122" t="str">
        <f>Calculation!F19</f>
        <v>None</v>
      </c>
      <c r="H22" s="134">
        <f>Calculation!C19</f>
        <v>0</v>
      </c>
      <c r="I22" s="134">
        <f>Calculation!D19</f>
        <v>0</v>
      </c>
      <c r="J22" s="134">
        <f>Calculation!G19</f>
        <v>0</v>
      </c>
      <c r="K22" s="135">
        <f>Calculation!H19</f>
        <v>0</v>
      </c>
      <c r="L22" s="135">
        <f>Calculation!I19</f>
        <v>0</v>
      </c>
    </row>
    <row r="23" spans="1:12" ht="16.5" customHeight="1" x14ac:dyDescent="0.25">
      <c r="A23" s="124">
        <v>1.1100000000000001</v>
      </c>
      <c r="B23" s="183" t="s">
        <v>8</v>
      </c>
      <c r="C23" s="183"/>
      <c r="D23" s="183"/>
      <c r="E23" s="183"/>
      <c r="F23" s="134">
        <f>Calculation!E20</f>
        <v>0</v>
      </c>
      <c r="G23" s="122" t="str">
        <f>Calculation!F20</f>
        <v>None</v>
      </c>
      <c r="H23" s="134">
        <f>Calculation!C20</f>
        <v>0</v>
      </c>
      <c r="I23" s="134">
        <f>Calculation!D20</f>
        <v>0</v>
      </c>
      <c r="J23" s="134">
        <f>Calculation!G20</f>
        <v>0</v>
      </c>
      <c r="K23" s="135">
        <f>Calculation!H20</f>
        <v>0</v>
      </c>
      <c r="L23" s="135">
        <f>Calculation!I20</f>
        <v>0</v>
      </c>
    </row>
    <row r="24" spans="1:12" ht="16.5" customHeight="1" x14ac:dyDescent="0.25">
      <c r="A24" s="125">
        <v>1.1200000000000001</v>
      </c>
      <c r="B24" s="181" t="s">
        <v>9</v>
      </c>
      <c r="C24" s="181"/>
      <c r="D24" s="181"/>
      <c r="E24" s="181"/>
      <c r="F24" s="134">
        <f>Calculation!E21</f>
        <v>0</v>
      </c>
      <c r="G24" s="126" t="str">
        <f>Calculation!F21</f>
        <v>None</v>
      </c>
      <c r="H24" s="134">
        <f>Calculation!C21</f>
        <v>0</v>
      </c>
      <c r="I24" s="134">
        <f>Calculation!D21</f>
        <v>0</v>
      </c>
      <c r="J24" s="134">
        <f>Calculation!G21</f>
        <v>0</v>
      </c>
      <c r="K24" s="135">
        <f>Calculation!H21</f>
        <v>0</v>
      </c>
      <c r="L24" s="135">
        <f>Calculation!I21</f>
        <v>0</v>
      </c>
    </row>
    <row r="25" spans="1:12" x14ac:dyDescent="0.25">
      <c r="A25"/>
      <c r="B25"/>
      <c r="C25"/>
      <c r="D25"/>
      <c r="E25"/>
      <c r="F25"/>
      <c r="G25"/>
      <c r="H25"/>
      <c r="I25"/>
      <c r="J25"/>
      <c r="K25"/>
      <c r="L25"/>
    </row>
    <row r="26" spans="1:12" ht="27.75" customHeight="1" x14ac:dyDescent="0.25">
      <c r="A26" s="127"/>
      <c r="B26" s="128" t="s">
        <v>23</v>
      </c>
      <c r="C26" s="129"/>
      <c r="D26" s="129"/>
      <c r="E26" s="129"/>
      <c r="F26" s="117" t="s">
        <v>143</v>
      </c>
      <c r="G26" s="117" t="s">
        <v>25</v>
      </c>
      <c r="H26" s="118" t="s">
        <v>144</v>
      </c>
      <c r="I26" s="118" t="s">
        <v>146</v>
      </c>
      <c r="J26" s="117" t="s">
        <v>163</v>
      </c>
      <c r="K26" s="118" t="s">
        <v>145</v>
      </c>
      <c r="L26" s="118" t="s">
        <v>159</v>
      </c>
    </row>
    <row r="27" spans="1:12" ht="16.5" customHeight="1" x14ac:dyDescent="0.25">
      <c r="A27" s="119">
        <v>2.1</v>
      </c>
      <c r="B27" s="183" t="s">
        <v>133</v>
      </c>
      <c r="C27" s="183"/>
      <c r="D27" s="183"/>
      <c r="E27" s="183"/>
      <c r="F27" s="136">
        <f>Calculation!E25</f>
        <v>0</v>
      </c>
      <c r="G27" s="126" t="str">
        <f>Calculation!F25</f>
        <v>None</v>
      </c>
      <c r="H27" s="134">
        <f>Calculation!C25</f>
        <v>0</v>
      </c>
      <c r="I27" s="134">
        <f>Calculation!D25</f>
        <v>0</v>
      </c>
      <c r="J27" s="134">
        <f>Calculation!G25</f>
        <v>0</v>
      </c>
      <c r="K27" s="135">
        <f>Calculation!H25</f>
        <v>0</v>
      </c>
      <c r="L27" s="135">
        <f>Calculation!I25</f>
        <v>0</v>
      </c>
    </row>
    <row r="28" spans="1:12" ht="27" customHeight="1" x14ac:dyDescent="0.25">
      <c r="A28" s="119">
        <v>2.2000000000000002</v>
      </c>
      <c r="B28" s="183" t="s">
        <v>223</v>
      </c>
      <c r="C28" s="183"/>
      <c r="D28" s="183"/>
      <c r="E28" s="183"/>
      <c r="F28" s="134">
        <f>Calculation!E26</f>
        <v>0</v>
      </c>
      <c r="G28" s="126" t="str">
        <f>Calculation!F26</f>
        <v>None</v>
      </c>
      <c r="H28" s="134">
        <f>Calculation!C26</f>
        <v>0</v>
      </c>
      <c r="I28" s="134">
        <f>Calculation!D26</f>
        <v>0</v>
      </c>
      <c r="J28" s="134">
        <f>Calculation!G26</f>
        <v>0</v>
      </c>
      <c r="K28" s="135">
        <f>Calculation!H26</f>
        <v>0</v>
      </c>
      <c r="L28" s="135">
        <f>Calculation!I26</f>
        <v>0</v>
      </c>
    </row>
    <row r="29" spans="1:12" ht="16.5" customHeight="1" x14ac:dyDescent="0.25">
      <c r="A29" s="119">
        <v>2.2999999999999998</v>
      </c>
      <c r="B29" s="184" t="s">
        <v>12</v>
      </c>
      <c r="C29" s="185"/>
      <c r="D29" s="185"/>
      <c r="E29" s="186"/>
      <c r="F29" s="134">
        <f>Calculation!E27</f>
        <v>0</v>
      </c>
      <c r="G29" s="130" t="str">
        <f>Calculation!F27</f>
        <v>None</v>
      </c>
      <c r="H29" s="134">
        <f>Calculation!C27</f>
        <v>0</v>
      </c>
      <c r="I29" s="134">
        <f>Calculation!D27</f>
        <v>0</v>
      </c>
      <c r="J29" s="134">
        <f>Calculation!G27</f>
        <v>0</v>
      </c>
      <c r="K29" s="135">
        <f>Calculation!H27</f>
        <v>0</v>
      </c>
      <c r="L29" s="135">
        <f>Calculation!I27</f>
        <v>0</v>
      </c>
    </row>
    <row r="30" spans="1:12" ht="16.5" customHeight="1" x14ac:dyDescent="0.25">
      <c r="A30" s="119">
        <v>2.4</v>
      </c>
      <c r="B30" s="187" t="s">
        <v>13</v>
      </c>
      <c r="C30" s="183"/>
      <c r="D30" s="183"/>
      <c r="E30" s="188"/>
      <c r="F30" s="134">
        <f>Calculation!E28</f>
        <v>0</v>
      </c>
      <c r="G30" s="131"/>
      <c r="H30" s="134">
        <f>Calculation!C28</f>
        <v>0</v>
      </c>
      <c r="I30" s="134">
        <f>Calculation!D28</f>
        <v>0</v>
      </c>
      <c r="J30" s="134">
        <f>Calculation!G28</f>
        <v>0</v>
      </c>
      <c r="K30" s="135">
        <f>Calculation!H28</f>
        <v>0</v>
      </c>
      <c r="L30" s="135">
        <f>Calculation!I28</f>
        <v>0</v>
      </c>
    </row>
    <row r="31" spans="1:12" ht="16.5" customHeight="1" x14ac:dyDescent="0.25">
      <c r="A31" s="119">
        <v>2.5</v>
      </c>
      <c r="B31" s="189" t="s">
        <v>14</v>
      </c>
      <c r="C31" s="190"/>
      <c r="D31" s="190"/>
      <c r="E31" s="191"/>
      <c r="F31" s="134">
        <f>Calculation!E29</f>
        <v>0</v>
      </c>
      <c r="G31" s="132"/>
      <c r="H31" s="134">
        <f>Calculation!C29</f>
        <v>0</v>
      </c>
      <c r="I31" s="134">
        <f>Calculation!D29</f>
        <v>0</v>
      </c>
      <c r="J31" s="134">
        <f>Calculation!G29</f>
        <v>0</v>
      </c>
      <c r="K31" s="135">
        <f>Calculation!H29</f>
        <v>0</v>
      </c>
      <c r="L31" s="135">
        <f>Calculation!I29</f>
        <v>0</v>
      </c>
    </row>
    <row r="32" spans="1:12" ht="16.5" customHeight="1" x14ac:dyDescent="0.25">
      <c r="A32" s="119">
        <v>2.6</v>
      </c>
      <c r="B32" s="183" t="s">
        <v>15</v>
      </c>
      <c r="C32" s="183"/>
      <c r="D32" s="183"/>
      <c r="E32" s="183"/>
      <c r="F32" s="134">
        <f>Calculation!E30</f>
        <v>0</v>
      </c>
      <c r="G32" s="126" t="str">
        <f>Calculation!F30</f>
        <v>None</v>
      </c>
      <c r="H32" s="134">
        <f>Calculation!C30</f>
        <v>0</v>
      </c>
      <c r="I32" s="134">
        <f>Calculation!D30</f>
        <v>0</v>
      </c>
      <c r="J32" s="134">
        <f>Calculation!G30</f>
        <v>0</v>
      </c>
      <c r="K32" s="135">
        <f>Calculation!H30</f>
        <v>0</v>
      </c>
      <c r="L32" s="135">
        <f>Calculation!I30</f>
        <v>0</v>
      </c>
    </row>
    <row r="33" spans="1:12" ht="27" customHeight="1" x14ac:dyDescent="0.25">
      <c r="A33" s="119">
        <v>2.7</v>
      </c>
      <c r="B33" s="183" t="s">
        <v>224</v>
      </c>
      <c r="C33" s="183"/>
      <c r="D33" s="183"/>
      <c r="E33" s="183"/>
      <c r="F33" s="134">
        <f>Calculation!E31</f>
        <v>0</v>
      </c>
      <c r="G33" s="126" t="str">
        <f>Calculation!F31</f>
        <v>None</v>
      </c>
      <c r="H33" s="134">
        <f>Calculation!C31</f>
        <v>0</v>
      </c>
      <c r="I33" s="134">
        <f>Calculation!D31</f>
        <v>0</v>
      </c>
      <c r="J33" s="134">
        <f>Calculation!G31</f>
        <v>0</v>
      </c>
      <c r="K33" s="135">
        <f>Calculation!H31</f>
        <v>0</v>
      </c>
      <c r="L33" s="135">
        <f>Calculation!I31</f>
        <v>0</v>
      </c>
    </row>
    <row r="34" spans="1:12" ht="16.5" customHeight="1" x14ac:dyDescent="0.25">
      <c r="A34"/>
      <c r="B34"/>
      <c r="C34"/>
      <c r="D34"/>
      <c r="E34"/>
      <c r="F34"/>
      <c r="G34"/>
      <c r="H34"/>
      <c r="I34"/>
      <c r="J34"/>
      <c r="K34"/>
      <c r="L34"/>
    </row>
    <row r="35" spans="1:12" ht="26.45" customHeight="1" x14ac:dyDescent="0.25">
      <c r="A35" s="133"/>
      <c r="B35" s="192" t="s">
        <v>24</v>
      </c>
      <c r="C35" s="192"/>
      <c r="D35" s="192"/>
      <c r="E35" s="192"/>
      <c r="F35" s="117" t="s">
        <v>143</v>
      </c>
      <c r="G35" s="117" t="s">
        <v>25</v>
      </c>
      <c r="H35" s="118" t="s">
        <v>144</v>
      </c>
      <c r="I35" s="118" t="s">
        <v>146</v>
      </c>
      <c r="J35" s="117" t="s">
        <v>163</v>
      </c>
      <c r="K35" s="118" t="s">
        <v>145</v>
      </c>
      <c r="L35" s="118" t="s">
        <v>159</v>
      </c>
    </row>
    <row r="36" spans="1:12" ht="16.5" customHeight="1" x14ac:dyDescent="0.25">
      <c r="A36" s="119">
        <v>3.1</v>
      </c>
      <c r="B36" s="183" t="s">
        <v>225</v>
      </c>
      <c r="C36" s="183"/>
      <c r="D36" s="183"/>
      <c r="E36" s="183"/>
      <c r="F36" s="134">
        <f>Calculation!E35</f>
        <v>0</v>
      </c>
      <c r="G36" s="122" t="str">
        <f>Calculation!F35</f>
        <v>None</v>
      </c>
      <c r="H36" s="134">
        <f>Calculation!C35</f>
        <v>0</v>
      </c>
      <c r="I36" s="134">
        <f>Calculation!D35</f>
        <v>0</v>
      </c>
      <c r="J36" s="134">
        <f>Calculation!G35</f>
        <v>0</v>
      </c>
      <c r="K36" s="135">
        <f>Calculation!H35</f>
        <v>0</v>
      </c>
      <c r="L36" s="135">
        <f>Calculation!I35</f>
        <v>0</v>
      </c>
    </row>
    <row r="37" spans="1:12" ht="16.5" customHeight="1" x14ac:dyDescent="0.25">
      <c r="A37" s="119">
        <v>3.2</v>
      </c>
      <c r="B37" s="183" t="s">
        <v>226</v>
      </c>
      <c r="C37" s="183"/>
      <c r="D37" s="183"/>
      <c r="E37" s="183"/>
      <c r="F37" s="134">
        <f>Calculation!E36</f>
        <v>0</v>
      </c>
      <c r="G37" s="122" t="str">
        <f>Calculation!F36</f>
        <v>None</v>
      </c>
      <c r="H37" s="134">
        <f>Calculation!C36</f>
        <v>0</v>
      </c>
      <c r="I37" s="134">
        <f>Calculation!D36</f>
        <v>0</v>
      </c>
      <c r="J37" s="134">
        <f>Calculation!G36</f>
        <v>0</v>
      </c>
      <c r="K37" s="135">
        <f>Calculation!H36</f>
        <v>0</v>
      </c>
      <c r="L37" s="135">
        <f>Calculation!I36</f>
        <v>0</v>
      </c>
    </row>
    <row r="38" spans="1:12" ht="16.5" customHeight="1" x14ac:dyDescent="0.25">
      <c r="A38" s="119">
        <v>3.3</v>
      </c>
      <c r="B38" s="183" t="s">
        <v>17</v>
      </c>
      <c r="C38" s="183"/>
      <c r="D38" s="183"/>
      <c r="E38" s="183"/>
      <c r="F38" s="134">
        <f>Calculation!E37</f>
        <v>0</v>
      </c>
      <c r="G38" s="122" t="str">
        <f>Calculation!F37</f>
        <v>None</v>
      </c>
      <c r="H38" s="134">
        <f>Calculation!C37</f>
        <v>0</v>
      </c>
      <c r="I38" s="134">
        <f>Calculation!D37</f>
        <v>0</v>
      </c>
      <c r="J38" s="134">
        <f>Calculation!G37</f>
        <v>0</v>
      </c>
      <c r="K38" s="135">
        <f>Calculation!H37</f>
        <v>0</v>
      </c>
      <c r="L38" s="135">
        <f>Calculation!I37</f>
        <v>0</v>
      </c>
    </row>
    <row r="39" spans="1:12" ht="16.5" customHeight="1" x14ac:dyDescent="0.25">
      <c r="A39" s="119">
        <v>3.4</v>
      </c>
      <c r="B39" s="183" t="s">
        <v>18</v>
      </c>
      <c r="C39" s="183"/>
      <c r="D39" s="183"/>
      <c r="E39" s="183"/>
      <c r="F39" s="134">
        <f>Calculation!E38</f>
        <v>0</v>
      </c>
      <c r="G39" s="122" t="str">
        <f>Calculation!F38</f>
        <v>None</v>
      </c>
      <c r="H39" s="134">
        <f>Calculation!C38</f>
        <v>0</v>
      </c>
      <c r="I39" s="134">
        <f>Calculation!D38</f>
        <v>0</v>
      </c>
      <c r="J39" s="134">
        <f>Calculation!G38</f>
        <v>0</v>
      </c>
      <c r="K39" s="135">
        <f>Calculation!H38</f>
        <v>0</v>
      </c>
      <c r="L39" s="135">
        <f>Calculation!I38</f>
        <v>0</v>
      </c>
    </row>
    <row r="40" spans="1:12" ht="16.5" customHeight="1" x14ac:dyDescent="0.25">
      <c r="A40" s="119">
        <v>3.5</v>
      </c>
      <c r="B40" s="183" t="s">
        <v>227</v>
      </c>
      <c r="C40" s="183"/>
      <c r="D40" s="183"/>
      <c r="E40" s="183"/>
      <c r="F40" s="134">
        <f>Calculation!E39</f>
        <v>0</v>
      </c>
      <c r="G40" s="122" t="str">
        <f>Calculation!F39</f>
        <v>None</v>
      </c>
      <c r="H40" s="134">
        <f>Calculation!C39</f>
        <v>0</v>
      </c>
      <c r="I40" s="134">
        <f>Calculation!D39</f>
        <v>0</v>
      </c>
      <c r="J40" s="134">
        <f>Calculation!G39</f>
        <v>0</v>
      </c>
      <c r="K40" s="135">
        <f>Calculation!H39</f>
        <v>0</v>
      </c>
      <c r="L40" s="135">
        <f>Calculation!I39</f>
        <v>0</v>
      </c>
    </row>
    <row r="41" spans="1:12" ht="16.5" customHeight="1" x14ac:dyDescent="0.25">
      <c r="A41" s="119">
        <v>3.6</v>
      </c>
      <c r="B41" s="183" t="s">
        <v>134</v>
      </c>
      <c r="C41" s="183"/>
      <c r="D41" s="183"/>
      <c r="E41" s="183"/>
      <c r="F41" s="134">
        <f>Calculation!E40</f>
        <v>0</v>
      </c>
      <c r="G41" s="122" t="str">
        <f>Calculation!F40</f>
        <v>None</v>
      </c>
      <c r="H41" s="134">
        <f>Calculation!C40</f>
        <v>0</v>
      </c>
      <c r="I41" s="134">
        <f>Calculation!D40</f>
        <v>0</v>
      </c>
      <c r="J41" s="134">
        <f>Calculation!G40</f>
        <v>0</v>
      </c>
      <c r="K41" s="135">
        <f>Calculation!H40</f>
        <v>0</v>
      </c>
      <c r="L41" s="135">
        <f>Calculation!I40</f>
        <v>0</v>
      </c>
    </row>
    <row r="42" spans="1:12" ht="16.5" customHeight="1" x14ac:dyDescent="0.25">
      <c r="A42" s="119">
        <v>3.7</v>
      </c>
      <c r="B42" s="183" t="s">
        <v>135</v>
      </c>
      <c r="C42" s="183"/>
      <c r="D42" s="183"/>
      <c r="E42" s="183"/>
      <c r="F42" s="134">
        <f>Calculation!E41</f>
        <v>0</v>
      </c>
      <c r="G42" s="122" t="str">
        <f>Calculation!F41</f>
        <v>None</v>
      </c>
      <c r="H42" s="134">
        <f>Calculation!C41</f>
        <v>0</v>
      </c>
      <c r="I42" s="134">
        <f>Calculation!D41</f>
        <v>0</v>
      </c>
      <c r="J42" s="134">
        <f>Calculation!G41</f>
        <v>0</v>
      </c>
      <c r="K42" s="135">
        <f>Calculation!H41</f>
        <v>0</v>
      </c>
      <c r="L42" s="135">
        <f>Calculation!I41</f>
        <v>0</v>
      </c>
    </row>
    <row r="43" spans="1:12" ht="16.5" customHeight="1" x14ac:dyDescent="0.25">
      <c r="A43" s="119">
        <v>3.8</v>
      </c>
      <c r="B43" s="183" t="s">
        <v>152</v>
      </c>
      <c r="C43" s="183"/>
      <c r="D43" s="183"/>
      <c r="E43" s="183"/>
      <c r="F43" s="134">
        <f>Calculation!E42</f>
        <v>0</v>
      </c>
      <c r="G43" s="122" t="str">
        <f>Calculation!F42</f>
        <v>None</v>
      </c>
      <c r="H43" s="134">
        <f>Calculation!C42</f>
        <v>0</v>
      </c>
      <c r="I43" s="134">
        <f>Calculation!D42</f>
        <v>0</v>
      </c>
      <c r="J43" s="134">
        <f>Calculation!G42</f>
        <v>0</v>
      </c>
      <c r="K43" s="135">
        <f>Calculation!H42</f>
        <v>0</v>
      </c>
      <c r="L43" s="135">
        <f>Calculation!I42</f>
        <v>0</v>
      </c>
    </row>
    <row r="44" spans="1:12" ht="16.5" customHeight="1" x14ac:dyDescent="0.25">
      <c r="A44" s="119">
        <v>3.9</v>
      </c>
      <c r="B44" s="183" t="s">
        <v>153</v>
      </c>
      <c r="C44" s="183"/>
      <c r="D44" s="183"/>
      <c r="E44" s="183"/>
      <c r="F44" s="134">
        <f>Calculation!E43</f>
        <v>0</v>
      </c>
      <c r="G44" s="122" t="str">
        <f>Calculation!F43</f>
        <v>None</v>
      </c>
      <c r="H44" s="134">
        <f>Calculation!C43</f>
        <v>0</v>
      </c>
      <c r="I44" s="134">
        <f>Calculation!D43</f>
        <v>0</v>
      </c>
      <c r="J44" s="134">
        <f>Calculation!G43</f>
        <v>0</v>
      </c>
      <c r="K44" s="135">
        <f>Calculation!H43</f>
        <v>0</v>
      </c>
      <c r="L44" s="135">
        <f>Calculation!I43</f>
        <v>0</v>
      </c>
    </row>
    <row r="45" spans="1:12" ht="16.5" customHeight="1" x14ac:dyDescent="0.25">
      <c r="A45" s="124">
        <v>3.1</v>
      </c>
      <c r="B45" s="183" t="s">
        <v>154</v>
      </c>
      <c r="C45" s="183"/>
      <c r="D45" s="183"/>
      <c r="E45" s="183"/>
      <c r="F45" s="134">
        <f>Calculation!E44</f>
        <v>0</v>
      </c>
      <c r="G45" s="122" t="str">
        <f>Calculation!F44</f>
        <v>None</v>
      </c>
      <c r="H45" s="134">
        <f>Calculation!C44</f>
        <v>0</v>
      </c>
      <c r="I45" s="134">
        <f>Calculation!D44</f>
        <v>0</v>
      </c>
      <c r="J45" s="134">
        <f>Calculation!G44</f>
        <v>0</v>
      </c>
      <c r="K45" s="135">
        <f>Calculation!H44</f>
        <v>0</v>
      </c>
      <c r="L45" s="135">
        <f>Calculation!I44</f>
        <v>0</v>
      </c>
    </row>
    <row r="46" spans="1:12" ht="16.5" customHeight="1" x14ac:dyDescent="0.25">
      <c r="A46" s="124">
        <v>3.11</v>
      </c>
      <c r="B46" s="183" t="s">
        <v>155</v>
      </c>
      <c r="C46" s="183"/>
      <c r="D46" s="183"/>
      <c r="E46" s="183"/>
      <c r="F46" s="134">
        <f>Calculation!E45</f>
        <v>0</v>
      </c>
      <c r="G46" s="122" t="str">
        <f>Calculation!F45</f>
        <v>None</v>
      </c>
      <c r="H46" s="134">
        <f>Calculation!C45</f>
        <v>0</v>
      </c>
      <c r="I46" s="134">
        <f>Calculation!D45</f>
        <v>0</v>
      </c>
      <c r="J46" s="134">
        <f>Calculation!G45</f>
        <v>0</v>
      </c>
      <c r="K46" s="135">
        <f>Calculation!H45</f>
        <v>0</v>
      </c>
      <c r="L46" s="135">
        <f>Calculation!I45</f>
        <v>0</v>
      </c>
    </row>
    <row r="47" spans="1:12" ht="16.5" customHeight="1" x14ac:dyDescent="0.25">
      <c r="A47" s="124">
        <v>3.12</v>
      </c>
      <c r="B47" s="183" t="s">
        <v>156</v>
      </c>
      <c r="C47" s="183"/>
      <c r="D47" s="183"/>
      <c r="E47" s="183"/>
      <c r="F47" s="134">
        <f>Calculation!E46</f>
        <v>0</v>
      </c>
      <c r="G47" s="122" t="str">
        <f>Calculation!F46</f>
        <v>None</v>
      </c>
      <c r="H47" s="134">
        <f>Calculation!C46</f>
        <v>0</v>
      </c>
      <c r="I47" s="134">
        <f>Calculation!D46</f>
        <v>0</v>
      </c>
      <c r="J47" s="134">
        <f>Calculation!G46</f>
        <v>0</v>
      </c>
      <c r="K47" s="135">
        <f>Calculation!H46</f>
        <v>0</v>
      </c>
      <c r="L47" s="135">
        <f>Calculation!I46</f>
        <v>0</v>
      </c>
    </row>
    <row r="48" spans="1:12" ht="16.5" customHeight="1" x14ac:dyDescent="0.25">
      <c r="A48" s="124">
        <v>3.13</v>
      </c>
      <c r="B48" s="183" t="s">
        <v>157</v>
      </c>
      <c r="C48" s="183"/>
      <c r="D48" s="183"/>
      <c r="E48" s="183"/>
      <c r="F48" s="134">
        <f>Calculation!E47</f>
        <v>0</v>
      </c>
      <c r="G48" s="122" t="str">
        <f>Calculation!F47</f>
        <v>None</v>
      </c>
      <c r="H48" s="134">
        <f>Calculation!C47</f>
        <v>0</v>
      </c>
      <c r="I48" s="134">
        <f>Calculation!D47</f>
        <v>0</v>
      </c>
      <c r="J48" s="134">
        <f>Calculation!G47</f>
        <v>0</v>
      </c>
      <c r="K48" s="135">
        <f>Calculation!H47</f>
        <v>0</v>
      </c>
      <c r="L48" s="135">
        <f>Calculation!I47</f>
        <v>0</v>
      </c>
    </row>
    <row r="49" spans="1:12" ht="16.5" customHeight="1" x14ac:dyDescent="0.25">
      <c r="A49" s="124">
        <v>3.14</v>
      </c>
      <c r="B49" s="183" t="s">
        <v>158</v>
      </c>
      <c r="C49" s="183"/>
      <c r="D49" s="183"/>
      <c r="E49" s="183"/>
      <c r="F49" s="134">
        <f>Calculation!E48</f>
        <v>0</v>
      </c>
      <c r="G49" s="122" t="str">
        <f>Calculation!F48</f>
        <v>None</v>
      </c>
      <c r="H49" s="134">
        <f>Calculation!C48</f>
        <v>0</v>
      </c>
      <c r="I49" s="134">
        <f>Calculation!D48</f>
        <v>0</v>
      </c>
      <c r="J49" s="134">
        <f>Calculation!G48</f>
        <v>0</v>
      </c>
      <c r="K49" s="135">
        <f>Calculation!H48</f>
        <v>0</v>
      </c>
      <c r="L49" s="135">
        <f>Calculation!I48</f>
        <v>0</v>
      </c>
    </row>
    <row r="50" spans="1:12" ht="15.75" customHeight="1" x14ac:dyDescent="0.25">
      <c r="A50" s="125">
        <v>3.15</v>
      </c>
      <c r="B50" s="181" t="s">
        <v>264</v>
      </c>
      <c r="C50" s="181"/>
      <c r="D50" s="181"/>
      <c r="E50" s="181"/>
      <c r="F50" s="134">
        <f>Calculation!E49</f>
        <v>0</v>
      </c>
      <c r="G50" s="122" t="str">
        <f>Calculation!F49</f>
        <v>None</v>
      </c>
      <c r="H50" s="134">
        <f>Calculation!C49</f>
        <v>0</v>
      </c>
      <c r="I50" s="134">
        <f>Calculation!D49</f>
        <v>0</v>
      </c>
      <c r="J50" s="134">
        <f>Calculation!G49</f>
        <v>0</v>
      </c>
      <c r="K50" s="135">
        <f>Calculation!H49</f>
        <v>0</v>
      </c>
      <c r="L50" s="135">
        <f>Calculation!I49</f>
        <v>0</v>
      </c>
    </row>
    <row r="51" spans="1:12" ht="15.75" customHeight="1" x14ac:dyDescent="0.25">
      <c r="A51" s="125">
        <v>3.16</v>
      </c>
      <c r="B51" s="181" t="s">
        <v>265</v>
      </c>
      <c r="C51" s="181"/>
      <c r="D51" s="181"/>
      <c r="E51" s="181"/>
      <c r="F51" s="134">
        <f>Calculation!E50</f>
        <v>0</v>
      </c>
      <c r="G51" s="122" t="str">
        <f>Calculation!F50</f>
        <v>None</v>
      </c>
      <c r="H51" s="134">
        <f>Calculation!C50</f>
        <v>0</v>
      </c>
      <c r="I51" s="134">
        <f>Calculation!D50</f>
        <v>0</v>
      </c>
      <c r="J51" s="134">
        <f>Calculation!G50</f>
        <v>0</v>
      </c>
      <c r="K51" s="135">
        <f>Calculation!H50</f>
        <v>0</v>
      </c>
      <c r="L51" s="135">
        <f>Calculation!I50</f>
        <v>0</v>
      </c>
    </row>
    <row r="52" spans="1:12" ht="15.75" customHeight="1" x14ac:dyDescent="0.25">
      <c r="A52" s="125">
        <v>3.17</v>
      </c>
      <c r="B52" s="181" t="s">
        <v>266</v>
      </c>
      <c r="C52" s="181"/>
      <c r="D52" s="181"/>
      <c r="E52" s="181"/>
      <c r="F52" s="134">
        <f>Calculation!E51</f>
        <v>0</v>
      </c>
      <c r="G52" s="122" t="str">
        <f>Calculation!F51</f>
        <v>None</v>
      </c>
      <c r="H52" s="134">
        <f>Calculation!C51</f>
        <v>0</v>
      </c>
      <c r="I52" s="134">
        <f>Calculation!D51</f>
        <v>0</v>
      </c>
      <c r="J52" s="134">
        <f>Calculation!G51</f>
        <v>0</v>
      </c>
      <c r="K52" s="135">
        <f>Calculation!H51</f>
        <v>0</v>
      </c>
      <c r="L52" s="135">
        <f>Calculation!I51</f>
        <v>0</v>
      </c>
    </row>
    <row r="53" spans="1:12" ht="15.75" customHeight="1" x14ac:dyDescent="0.25">
      <c r="A53" s="125">
        <v>3.18</v>
      </c>
      <c r="B53" s="181" t="s">
        <v>267</v>
      </c>
      <c r="C53" s="181"/>
      <c r="D53" s="181"/>
      <c r="E53" s="181"/>
      <c r="F53" s="134">
        <f>Calculation!E52</f>
        <v>0</v>
      </c>
      <c r="G53" s="122" t="str">
        <f>Calculation!F52</f>
        <v>None</v>
      </c>
      <c r="H53" s="134">
        <f>Calculation!C52</f>
        <v>0</v>
      </c>
      <c r="I53" s="134">
        <f>Calculation!D52</f>
        <v>0</v>
      </c>
      <c r="J53" s="134">
        <f>Calculation!G52</f>
        <v>0</v>
      </c>
      <c r="K53" s="135">
        <f>Calculation!H52</f>
        <v>0</v>
      </c>
      <c r="L53" s="135">
        <f>Calculation!I52</f>
        <v>0</v>
      </c>
    </row>
    <row r="54" spans="1:12" ht="15.75" customHeight="1" x14ac:dyDescent="0.25">
      <c r="A54" s="125">
        <v>3.19</v>
      </c>
      <c r="B54" s="181" t="s">
        <v>268</v>
      </c>
      <c r="C54" s="181"/>
      <c r="D54" s="181"/>
      <c r="E54" s="181"/>
      <c r="F54" s="134">
        <f>Calculation!E53</f>
        <v>0</v>
      </c>
      <c r="G54" s="122" t="str">
        <f>Calculation!F53</f>
        <v>None</v>
      </c>
      <c r="H54" s="134">
        <f>Calculation!C53</f>
        <v>0</v>
      </c>
      <c r="I54" s="134">
        <f>Calculation!D53</f>
        <v>0</v>
      </c>
      <c r="J54" s="134">
        <f>Calculation!G53</f>
        <v>0</v>
      </c>
      <c r="K54" s="135">
        <f>Calculation!H53</f>
        <v>0</v>
      </c>
      <c r="L54" s="135">
        <f>Calculation!I53</f>
        <v>0</v>
      </c>
    </row>
    <row r="55" spans="1:12" ht="15.75" customHeight="1" x14ac:dyDescent="0.25">
      <c r="A55" s="125">
        <v>3.2</v>
      </c>
      <c r="B55" s="181" t="s">
        <v>269</v>
      </c>
      <c r="C55" s="181"/>
      <c r="D55" s="181"/>
      <c r="E55" s="181"/>
      <c r="F55" s="134">
        <f>Calculation!E54</f>
        <v>0</v>
      </c>
      <c r="G55" s="122" t="str">
        <f>Calculation!F54</f>
        <v>None</v>
      </c>
      <c r="H55" s="134">
        <f>Calculation!C54</f>
        <v>0</v>
      </c>
      <c r="I55" s="134">
        <f>Calculation!D54</f>
        <v>0</v>
      </c>
      <c r="J55" s="134">
        <f>Calculation!G54</f>
        <v>0</v>
      </c>
      <c r="K55" s="135">
        <f>Calculation!H54</f>
        <v>0</v>
      </c>
      <c r="L55" s="135">
        <f>Calculation!I54</f>
        <v>0</v>
      </c>
    </row>
    <row r="56" spans="1:12" ht="15.75" customHeight="1" x14ac:dyDescent="0.25">
      <c r="A56" s="125">
        <v>3.21</v>
      </c>
      <c r="B56" s="181" t="s">
        <v>270</v>
      </c>
      <c r="C56" s="181"/>
      <c r="D56" s="181"/>
      <c r="E56" s="181"/>
      <c r="F56" s="134">
        <f>Calculation!E55</f>
        <v>0</v>
      </c>
      <c r="G56" s="122" t="str">
        <f>Calculation!F55</f>
        <v>None</v>
      </c>
      <c r="H56" s="134">
        <f>Calculation!C55</f>
        <v>0</v>
      </c>
      <c r="I56" s="134">
        <f>Calculation!D55</f>
        <v>0</v>
      </c>
      <c r="J56" s="134">
        <f>Calculation!G55</f>
        <v>0</v>
      </c>
      <c r="K56" s="135">
        <f>Calculation!H55</f>
        <v>0</v>
      </c>
      <c r="L56" s="135">
        <f>Calculation!I55</f>
        <v>0</v>
      </c>
    </row>
    <row r="57" spans="1:12" ht="15.75" customHeight="1" x14ac:dyDescent="0.25">
      <c r="A57" s="125">
        <v>3.22</v>
      </c>
      <c r="B57" s="181" t="s">
        <v>271</v>
      </c>
      <c r="C57" s="181"/>
      <c r="D57" s="181"/>
      <c r="E57" s="181"/>
      <c r="F57" s="134">
        <f>Calculation!E56</f>
        <v>0</v>
      </c>
      <c r="G57" s="122" t="str">
        <f>Calculation!F56</f>
        <v>None</v>
      </c>
      <c r="H57" s="134">
        <f>Calculation!C56</f>
        <v>0</v>
      </c>
      <c r="I57" s="134">
        <f>Calculation!D56</f>
        <v>0</v>
      </c>
      <c r="J57" s="134">
        <f>Calculation!G56</f>
        <v>0</v>
      </c>
      <c r="K57" s="135">
        <f>Calculation!H56</f>
        <v>0</v>
      </c>
      <c r="L57" s="135">
        <f>Calculation!I56</f>
        <v>0</v>
      </c>
    </row>
    <row r="58" spans="1:12" ht="15.75" customHeight="1" x14ac:dyDescent="0.25">
      <c r="A58" s="125">
        <v>3.23</v>
      </c>
      <c r="B58" s="181" t="s">
        <v>272</v>
      </c>
      <c r="C58" s="181"/>
      <c r="D58" s="181"/>
      <c r="E58" s="181"/>
      <c r="F58" s="134">
        <f>Calculation!E57</f>
        <v>0</v>
      </c>
      <c r="G58" s="122" t="str">
        <f>Calculation!F57</f>
        <v>None</v>
      </c>
      <c r="H58" s="134">
        <f>Calculation!C57</f>
        <v>0</v>
      </c>
      <c r="I58" s="134">
        <f>Calculation!D57</f>
        <v>0</v>
      </c>
      <c r="J58" s="134">
        <f>Calculation!G57</f>
        <v>0</v>
      </c>
      <c r="K58" s="135">
        <f>Calculation!H57</f>
        <v>0</v>
      </c>
      <c r="L58" s="135">
        <f>Calculation!I57</f>
        <v>0</v>
      </c>
    </row>
    <row r="59" spans="1:12" ht="15.75" customHeight="1" x14ac:dyDescent="0.25">
      <c r="A59" s="125">
        <v>3.24</v>
      </c>
      <c r="B59" s="181" t="s">
        <v>273</v>
      </c>
      <c r="C59" s="181"/>
      <c r="D59" s="181"/>
      <c r="E59" s="181"/>
      <c r="F59" s="134">
        <f>Calculation!E58</f>
        <v>0</v>
      </c>
      <c r="G59" s="122" t="str">
        <f>Calculation!F58</f>
        <v>None</v>
      </c>
      <c r="H59" s="134">
        <f>Calculation!C58</f>
        <v>0</v>
      </c>
      <c r="I59" s="134">
        <f>Calculation!D58</f>
        <v>0</v>
      </c>
      <c r="J59" s="134">
        <f>Calculation!G58</f>
        <v>0</v>
      </c>
      <c r="K59" s="135">
        <f>Calculation!H58</f>
        <v>0</v>
      </c>
      <c r="L59" s="135">
        <f>Calculation!I58</f>
        <v>0</v>
      </c>
    </row>
    <row r="60" spans="1:12" ht="15.75" customHeight="1" x14ac:dyDescent="0.25">
      <c r="A60" s="125">
        <v>3.25</v>
      </c>
      <c r="B60" s="181" t="s">
        <v>274</v>
      </c>
      <c r="C60" s="181"/>
      <c r="D60" s="181"/>
      <c r="E60" s="181"/>
      <c r="F60" s="134">
        <f>Calculation!E59</f>
        <v>0</v>
      </c>
      <c r="G60" s="122" t="str">
        <f>Calculation!F59</f>
        <v>None</v>
      </c>
      <c r="H60" s="134">
        <f>Calculation!C59</f>
        <v>0</v>
      </c>
      <c r="I60" s="134">
        <f>Calculation!D59</f>
        <v>0</v>
      </c>
      <c r="J60" s="134">
        <f>Calculation!G59</f>
        <v>0</v>
      </c>
      <c r="K60" s="135">
        <f>Calculation!H59</f>
        <v>0</v>
      </c>
      <c r="L60" s="135">
        <f>Calculation!I59</f>
        <v>0</v>
      </c>
    </row>
    <row r="61" spans="1:12" ht="15.75" customHeight="1" x14ac:dyDescent="0.25">
      <c r="A61" s="125">
        <v>3.26</v>
      </c>
      <c r="B61" s="181" t="s">
        <v>275</v>
      </c>
      <c r="C61" s="181"/>
      <c r="D61" s="181"/>
      <c r="E61" s="181"/>
      <c r="F61" s="134">
        <f>Calculation!E60</f>
        <v>0</v>
      </c>
      <c r="G61" s="122" t="str">
        <f>Calculation!F60</f>
        <v>None</v>
      </c>
      <c r="H61" s="134">
        <f>Calculation!C60</f>
        <v>0</v>
      </c>
      <c r="I61" s="134">
        <f>Calculation!D60</f>
        <v>0</v>
      </c>
      <c r="J61" s="134">
        <f>Calculation!G60</f>
        <v>0</v>
      </c>
      <c r="K61" s="135">
        <f>Calculation!H60</f>
        <v>0</v>
      </c>
      <c r="L61" s="135">
        <f>Calculation!I60</f>
        <v>0</v>
      </c>
    </row>
    <row r="62" spans="1:12" ht="15.75" customHeight="1" x14ac:dyDescent="0.25">
      <c r="A62" s="125">
        <v>3.27</v>
      </c>
      <c r="B62" s="181" t="s">
        <v>276</v>
      </c>
      <c r="C62" s="181"/>
      <c r="D62" s="181"/>
      <c r="E62" s="181"/>
      <c r="F62" s="134">
        <f>Calculation!E61</f>
        <v>0</v>
      </c>
      <c r="G62" s="122" t="str">
        <f>Calculation!F61</f>
        <v>None</v>
      </c>
      <c r="H62" s="134">
        <f>Calculation!C61</f>
        <v>0</v>
      </c>
      <c r="I62" s="134">
        <f>Calculation!D61</f>
        <v>0</v>
      </c>
      <c r="J62" s="134">
        <f>Calculation!G61</f>
        <v>0</v>
      </c>
      <c r="K62" s="135">
        <f>Calculation!H61</f>
        <v>0</v>
      </c>
      <c r="L62" s="135">
        <f>Calculation!I61</f>
        <v>0</v>
      </c>
    </row>
    <row r="63" spans="1:12" ht="15.75" customHeight="1" x14ac:dyDescent="0.25">
      <c r="A63" s="125">
        <v>3.28</v>
      </c>
      <c r="B63" s="181" t="s">
        <v>277</v>
      </c>
      <c r="C63" s="181"/>
      <c r="D63" s="181"/>
      <c r="E63" s="181"/>
      <c r="F63" s="134">
        <f>Calculation!E62</f>
        <v>0</v>
      </c>
      <c r="G63" s="122" t="str">
        <f>Calculation!F62</f>
        <v>None</v>
      </c>
      <c r="H63" s="134">
        <f>Calculation!C62</f>
        <v>0</v>
      </c>
      <c r="I63" s="134">
        <f>Calculation!D62</f>
        <v>0</v>
      </c>
      <c r="J63" s="134">
        <f>Calculation!G62</f>
        <v>0</v>
      </c>
      <c r="K63" s="135">
        <f>Calculation!H62</f>
        <v>0</v>
      </c>
      <c r="L63" s="135">
        <f>Calculation!I62</f>
        <v>0</v>
      </c>
    </row>
    <row r="64" spans="1:12" ht="16.5" customHeight="1" x14ac:dyDescent="0.25">
      <c r="A64" s="125">
        <v>3.29</v>
      </c>
      <c r="B64" s="181" t="s">
        <v>288</v>
      </c>
      <c r="C64" s="181"/>
      <c r="D64" s="181"/>
      <c r="E64" s="181"/>
      <c r="F64" s="134">
        <f>Calculation!E63</f>
        <v>0</v>
      </c>
      <c r="G64" s="122" t="str">
        <f>Calculation!F63</f>
        <v>None</v>
      </c>
      <c r="H64" s="134">
        <f>Calculation!C63</f>
        <v>0</v>
      </c>
      <c r="I64" s="134">
        <f>Calculation!D63</f>
        <v>0</v>
      </c>
      <c r="J64" s="134">
        <f>Calculation!G63</f>
        <v>0</v>
      </c>
      <c r="K64" s="135">
        <f>Calculation!H63</f>
        <v>0</v>
      </c>
      <c r="L64" s="135">
        <f>Calculation!I63</f>
        <v>0</v>
      </c>
    </row>
    <row r="65" spans="1:12" ht="23.1" customHeight="1" x14ac:dyDescent="0.25">
      <c r="A65" s="125">
        <v>3.3</v>
      </c>
      <c r="B65" s="181" t="s">
        <v>278</v>
      </c>
      <c r="C65" s="181"/>
      <c r="D65" s="181"/>
      <c r="E65" s="181"/>
      <c r="F65" s="134">
        <f>Calculation!E64</f>
        <v>0</v>
      </c>
      <c r="G65" s="122" t="str">
        <f>Calculation!F64</f>
        <v>None</v>
      </c>
      <c r="H65" s="134">
        <f>Calculation!C64</f>
        <v>0</v>
      </c>
      <c r="I65" s="134">
        <f>Calculation!D64</f>
        <v>0</v>
      </c>
      <c r="J65" s="134">
        <f>Calculation!G64</f>
        <v>0</v>
      </c>
      <c r="K65" s="135">
        <f>Calculation!H64</f>
        <v>0</v>
      </c>
      <c r="L65" s="135">
        <f>Calculation!I64</f>
        <v>0</v>
      </c>
    </row>
    <row r="66" spans="1:12" x14ac:dyDescent="0.25">
      <c r="A66" s="100"/>
      <c r="B66" s="182"/>
      <c r="C66" s="182"/>
      <c r="D66" s="182"/>
      <c r="E66" s="182"/>
    </row>
    <row r="67" spans="1:12" x14ac:dyDescent="0.25">
      <c r="A67" s="100"/>
      <c r="B67" s="182"/>
      <c r="C67" s="182"/>
      <c r="D67" s="182"/>
      <c r="E67" s="182"/>
    </row>
    <row r="68" spans="1:12" x14ac:dyDescent="0.25">
      <c r="A68" s="100"/>
      <c r="B68" s="182"/>
      <c r="C68" s="182"/>
      <c r="D68" s="182"/>
      <c r="E68" s="182"/>
    </row>
  </sheetData>
  <sheetProtection algorithmName="SHA-512" hashValue="NVHKASbe/v4N6v8M6Wry35zHRXUmtunwSNvO9HBpXM9+0xY0HzwYBxPlsZhnqWStXVjNMXo4PZv8mwFRoESZlg==" saltValue="M/QQZmFh3G82w68hexIw1g==" spinCount="100000" sheet="1" objects="1" scenarios="1"/>
  <protectedRanges>
    <protectedRange sqref="B3" name="Business Name"/>
  </protectedRanges>
  <mergeCells count="65">
    <mergeCell ref="J10:L10"/>
    <mergeCell ref="B3:F3"/>
    <mergeCell ref="B9:C9"/>
    <mergeCell ref="E9:G9"/>
    <mergeCell ref="I6:J6"/>
    <mergeCell ref="K6:L6"/>
    <mergeCell ref="I7:J7"/>
    <mergeCell ref="K7:L7"/>
    <mergeCell ref="J9:L9"/>
    <mergeCell ref="J3:L3"/>
    <mergeCell ref="B23:E23"/>
    <mergeCell ref="B12:E12"/>
    <mergeCell ref="B13:E13"/>
    <mergeCell ref="B14:E14"/>
    <mergeCell ref="B15:E15"/>
    <mergeCell ref="B16:E16"/>
    <mergeCell ref="B17:E17"/>
    <mergeCell ref="B18:E18"/>
    <mergeCell ref="B19:E19"/>
    <mergeCell ref="B20:E20"/>
    <mergeCell ref="B21:E21"/>
    <mergeCell ref="B22:E22"/>
    <mergeCell ref="B38:E38"/>
    <mergeCell ref="B24:E24"/>
    <mergeCell ref="B27:E27"/>
    <mergeCell ref="B28:E28"/>
    <mergeCell ref="B29:E29"/>
    <mergeCell ref="B30:E30"/>
    <mergeCell ref="B31:E31"/>
    <mergeCell ref="B32:E32"/>
    <mergeCell ref="B33:E33"/>
    <mergeCell ref="B35:E35"/>
    <mergeCell ref="B36:E36"/>
    <mergeCell ref="B37:E37"/>
    <mergeCell ref="B50:E50"/>
    <mergeCell ref="B39:E39"/>
    <mergeCell ref="B40:E40"/>
    <mergeCell ref="B41:E41"/>
    <mergeCell ref="B42:E42"/>
    <mergeCell ref="B43:E43"/>
    <mergeCell ref="B44:E44"/>
    <mergeCell ref="B67:E67"/>
    <mergeCell ref="B68:E68"/>
    <mergeCell ref="B57:E57"/>
    <mergeCell ref="B58:E58"/>
    <mergeCell ref="B59:E59"/>
    <mergeCell ref="B60:E60"/>
    <mergeCell ref="B61:E61"/>
    <mergeCell ref="B62:E62"/>
    <mergeCell ref="B1:G1"/>
    <mergeCell ref="B63:E63"/>
    <mergeCell ref="B64:E64"/>
    <mergeCell ref="B65:E65"/>
    <mergeCell ref="B66:E66"/>
    <mergeCell ref="B51:E51"/>
    <mergeCell ref="B52:E52"/>
    <mergeCell ref="B53:E53"/>
    <mergeCell ref="B54:E54"/>
    <mergeCell ref="B55:E55"/>
    <mergeCell ref="B56:E56"/>
    <mergeCell ref="B45:E45"/>
    <mergeCell ref="B46:E46"/>
    <mergeCell ref="B47:E47"/>
    <mergeCell ref="B48:E48"/>
    <mergeCell ref="B49:E49"/>
  </mergeCells>
  <conditionalFormatting sqref="C6:C8">
    <cfRule type="cellIs" dxfId="30" priority="28" operator="equal">
      <formula>"None"</formula>
    </cfRule>
    <cfRule type="cellIs" dxfId="29" priority="29" operator="equal">
      <formula>"Leading"</formula>
    </cfRule>
    <cfRule type="cellIs" dxfId="28" priority="30" operator="equal">
      <formula>"Performing"</formula>
    </cfRule>
    <cfRule type="cellIs" dxfId="27" priority="31" operator="equal">
      <formula>"Developing"</formula>
    </cfRule>
  </conditionalFormatting>
  <conditionalFormatting sqref="F13:F25 F27:F34 F36:F65">
    <cfRule type="expression" dxfId="26" priority="2">
      <formula>AND(ISNUMBER(F13), F13&lt;&gt;0, F13&gt;=LARGE(IF(ISNUMBER($F$13:$F$65)*($F$13:$F$65&lt;&gt;0), $F$13:$F$65), 3))</formula>
    </cfRule>
    <cfRule type="expression" dxfId="25" priority="3">
      <formula>AND(F13&lt;&gt;0, F13&lt;=SMALL(IF($F$13:$F$65&lt;&gt;0, $F$13:$F$65), 5))</formula>
    </cfRule>
  </conditionalFormatting>
  <conditionalFormatting sqref="G13:G24">
    <cfRule type="cellIs" dxfId="24" priority="24" operator="equal">
      <formula>"None"</formula>
    </cfRule>
    <cfRule type="cellIs" dxfId="23" priority="25" operator="equal">
      <formula>"Leading"</formula>
    </cfRule>
    <cfRule type="cellIs" dxfId="22" priority="26" operator="equal">
      <formula>"Performing"</formula>
    </cfRule>
    <cfRule type="cellIs" dxfId="21" priority="27" operator="equal">
      <formula>"Developing"</formula>
    </cfRule>
  </conditionalFormatting>
  <conditionalFormatting sqref="G14">
    <cfRule type="expression" dxfId="20" priority="12">
      <formula>$G$13="Leading"</formula>
    </cfRule>
    <cfRule type="expression" dxfId="19" priority="13">
      <formula>$G$13="Performing"</formula>
    </cfRule>
    <cfRule type="expression" dxfId="18" priority="14">
      <formula>$G$13="Developing"</formula>
    </cfRule>
    <cfRule type="expression" dxfId="17" priority="15">
      <formula>$G$13="None"</formula>
    </cfRule>
  </conditionalFormatting>
  <conditionalFormatting sqref="G17">
    <cfRule type="expression" dxfId="16" priority="8">
      <formula>$G$16="Leading"</formula>
    </cfRule>
    <cfRule type="expression" dxfId="15" priority="9">
      <formula>$G$16="Performing"</formula>
    </cfRule>
    <cfRule type="expression" dxfId="14" priority="10">
      <formula>$G$16="Developing"</formula>
    </cfRule>
    <cfRule type="expression" dxfId="13" priority="11">
      <formula>$G$16="None"</formula>
    </cfRule>
  </conditionalFormatting>
  <conditionalFormatting sqref="G27:G33">
    <cfRule type="cellIs" dxfId="12" priority="20" operator="equal">
      <formula>"None"</formula>
    </cfRule>
    <cfRule type="cellIs" dxfId="11" priority="21" operator="equal">
      <formula>"Leading"</formula>
    </cfRule>
    <cfRule type="cellIs" dxfId="10" priority="22" operator="equal">
      <formula>"Performing"</formula>
    </cfRule>
    <cfRule type="cellIs" dxfId="9" priority="23" operator="equal">
      <formula>"Developing"</formula>
    </cfRule>
  </conditionalFormatting>
  <conditionalFormatting sqref="G30:G31">
    <cfRule type="expression" dxfId="8" priority="4">
      <formula>$G$29="Leading"</formula>
    </cfRule>
    <cfRule type="expression" dxfId="7" priority="5">
      <formula>$G$29="Performing"</formula>
    </cfRule>
    <cfRule type="expression" dxfId="6" priority="6">
      <formula>$G$29="Developing"</formula>
    </cfRule>
    <cfRule type="expression" dxfId="5" priority="7">
      <formula>$G$29="None"</formula>
    </cfRule>
  </conditionalFormatting>
  <conditionalFormatting sqref="G36:G65">
    <cfRule type="cellIs" dxfId="4" priority="16" operator="equal">
      <formula>"None"</formula>
    </cfRule>
    <cfRule type="cellIs" dxfId="3" priority="17" operator="equal">
      <formula>"Leading"</formula>
    </cfRule>
    <cfRule type="cellIs" dxfId="2" priority="18" operator="equal">
      <formula>"Performing"</formula>
    </cfRule>
    <cfRule type="cellIs" dxfId="1" priority="19" operator="equal">
      <formula>"Developing"</formula>
    </cfRule>
  </conditionalFormatting>
  <conditionalFormatting sqref="J13:J25 J27:J34 J36:J65">
    <cfRule type="expression" dxfId="0" priority="1">
      <formula>AND(ISNUMBER(J13), J13&lt;&gt;0, J13&gt;=LARGE(_xlfn._xlws.FILTER($J$13:$J$65, ISNUMBER($J$13:$J$65)*($J$13:$J$65&lt;&gt;0)), 3))</formula>
    </cfRule>
  </conditionalFormatting>
  <hyperlinks>
    <hyperlink ref="E9:G9" r:id="rId1" display="Performance scale. See what these maturity stages indicate" xr:uid="{BF6B2F4D-1D0E-45D5-91D9-EDC91BB659B5}"/>
    <hyperlink ref="J3:L3" r:id="rId2" display="WorkSafe-SafePlus" xr:uid="{27B07173-7A2E-4BE3-8AB2-A8F7E9F944C0}"/>
  </hyperlinks>
  <pageMargins left="0.23622047244094491" right="0.23622047244094491" top="0.39370078740157483" bottom="0.31496062992125984" header="0.31496062992125984" footer="0.23622047244094491"/>
  <pageSetup paperSize="9" orientation="landscape" r:id="rId3"/>
  <rowBreaks count="2" manualBreakCount="2">
    <brk id="25" max="11" man="1"/>
    <brk id="34" max="11" man="1"/>
  </rowBreaks>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MAKOItemId xmlns="51f93606-8186-41d7-b8c6-5c9d4cd252ba" xsi:nil="true"/>
    <TaxCatchAll xmlns="51f93606-8186-41d7-b8c6-5c9d4cd252ba" xsi:nil="true"/>
    <Classification xmlns="51f93606-8186-41d7-b8c6-5c9d4cd252ba" xsi:nil="true"/>
    <lcf76f155ced4ddcb4097134ff3c332f xmlns="4e3b9ef4-09a5-46d4-ac0b-c30544375e62">
      <Terms xmlns="http://schemas.microsoft.com/office/infopath/2007/PartnerControls"/>
    </lcf76f155ced4ddcb4097134ff3c332f>
    <SecurityClassification xmlns="51f93606-8186-41d7-b8c6-5c9d4cd252ba">UNCLASSIFIED</SecurityClassification>
    <Description1 xmlns="51f93606-8186-41d7-b8c6-5c9d4cd252ba" xsi:nil="true"/>
    <_dlc_DocId xmlns="51f93606-8186-41d7-b8c6-5c9d4cd252ba">WORK-1086129975-10855</_dlc_DocId>
    <_dlc_DocIdUrl xmlns="51f93606-8186-41d7-b8c6-5c9d4cd252ba">
      <Url>https://worksafenz.sharepoint.com/sites/ged/_layouts/15/DocIdRedir.aspx?ID=WORK-1086129975-10855</Url>
      <Description>WORK-1086129975-10855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17250C011D6434291C01C9EF0721829" ma:contentTypeVersion="22" ma:contentTypeDescription="Create a new document." ma:contentTypeScope="" ma:versionID="9d7940e63fd32cb33617f1ba83cb3f0b">
  <xsd:schema xmlns:xsd="http://www.w3.org/2001/XMLSchema" xmlns:xs="http://www.w3.org/2001/XMLSchema" xmlns:p="http://schemas.microsoft.com/office/2006/metadata/properties" xmlns:ns2="51f93606-8186-41d7-b8c6-5c9d4cd252ba" xmlns:ns3="4e3b9ef4-09a5-46d4-ac0b-c30544375e62" targetNamespace="http://schemas.microsoft.com/office/2006/metadata/properties" ma:root="true" ma:fieldsID="79de18afa27040643724d95bcfac97fa" ns2:_="" ns3:_="">
    <xsd:import namespace="51f93606-8186-41d7-b8c6-5c9d4cd252ba"/>
    <xsd:import namespace="4e3b9ef4-09a5-46d4-ac0b-c30544375e62"/>
    <xsd:element name="properties">
      <xsd:complexType>
        <xsd:sequence>
          <xsd:element name="documentManagement">
            <xsd:complexType>
              <xsd:all>
                <xsd:element ref="ns2:MAKOItemId" minOccurs="0"/>
                <xsd:element ref="ns2:SecurityClassification" minOccurs="0"/>
                <xsd:element ref="ns2:Description1" minOccurs="0"/>
                <xsd:element ref="ns2:Classification"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lcf76f155ced4ddcb4097134ff3c332f" minOccurs="0"/>
                <xsd:element ref="ns2:TaxCatchAll" minOccurs="0"/>
                <xsd:element ref="ns2:_dlc_DocId" minOccurs="0"/>
                <xsd:element ref="ns2:_dlc_DocIdUrl" minOccurs="0"/>
                <xsd:element ref="ns2:_dlc_DocIdPersistId"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f93606-8186-41d7-b8c6-5c9d4cd252ba" elementFormDefault="qualified">
    <xsd:import namespace="http://schemas.microsoft.com/office/2006/documentManagement/types"/>
    <xsd:import namespace="http://schemas.microsoft.com/office/infopath/2007/PartnerControls"/>
    <xsd:element name="MAKOItemId" ma:index="8" nillable="true" ma:displayName="MAKO Id" ma:internalName="MAKOItemId" ma:readOnly="false">
      <xsd:simpleType>
        <xsd:restriction base="dms:Text">
          <xsd:maxLength value="255"/>
        </xsd:restriction>
      </xsd:simpleType>
    </xsd:element>
    <xsd:element name="SecurityClassification" ma:index="9" nillable="true" ma:displayName="Security classification" ma:default="UNCLASSIFIED" ma:format="Dropdown" ma:internalName="SecurityClassification" ma:readOnly="false">
      <xsd:simpleType>
        <xsd:restriction base="dms:Choice">
          <xsd:enumeration value="UNCLASSIFIED"/>
          <xsd:enumeration value="IN-CONFIDENCE"/>
          <xsd:enumeration value="SENSITIVE"/>
          <xsd:enumeration value="RESTRICTED"/>
        </xsd:restriction>
      </xsd:simpleType>
    </xsd:element>
    <xsd:element name="Description1" ma:index="10" nillable="true" ma:displayName="Description" ma:internalName="Description1" ma:readOnly="false">
      <xsd:simpleType>
        <xsd:restriction base="dms:Note">
          <xsd:maxLength value="255"/>
        </xsd:restriction>
      </xsd:simpleType>
    </xsd:element>
    <xsd:element name="Classification" ma:index="11" nillable="true" ma:displayName="Classification" ma:format="Dropdown" ma:internalName="Classification" ma:readOnly="false">
      <xsd:simpleType>
        <xsd:restriction base="dms:Choice">
          <xsd:enumeration value="Operational policy and procedures"/>
          <xsd:enumeration value="Financial management"/>
          <xsd:enumeration value="Formal Investigations"/>
          <xsd:enumeration value="Property and equipment management"/>
          <xsd:enumeration value="Registration Notification and Certification"/>
          <xsd:enumeration value="Information Systems Management"/>
          <xsd:enumeration value="Ministerial and parliamentary services"/>
          <xsd:enumeration value="Audits complaints and investigations"/>
          <xsd:enumeration value="Minor Records"/>
          <xsd:enumeration value="Strategic policy advice and Regulation development"/>
          <xsd:enumeration value="Governance and Strategic Management"/>
          <xsd:enumeration value="Assessments Audits and Inspections"/>
          <xsd:enumeration value="Communications management"/>
          <xsd:enumeration value="Corporate policy planning and reporting"/>
          <xsd:enumeration value="External relationship management"/>
          <xsd:enumeration value="Human resource management"/>
          <xsd:enumeration value="Legal services"/>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cc473ba8-3a18-4dc1-84fc-bdb71bc85f41}" ma:internalName="TaxCatchAll" ma:showField="CatchAllData" ma:web="51f93606-8186-41d7-b8c6-5c9d4cd252ba">
      <xsd:complexType>
        <xsd:complexContent>
          <xsd:extension base="dms:MultiChoiceLookup">
            <xsd:sequence>
              <xsd:element name="Value" type="dms:Lookup" maxOccurs="unbounded" minOccurs="0" nillable="true"/>
            </xsd:sequence>
          </xsd:extension>
        </xsd:complexContent>
      </xsd:complexType>
    </xsd:element>
    <xsd:element name="_dlc_DocId" ma:index="27" nillable="true" ma:displayName="Document ID Value" ma:description="The value of the document ID assigned to this item." ma:indexed="true"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e3b9ef4-09a5-46d4-ac0b-c30544375e62"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16722be4-e0c1-4a72-933b-7a5f66d11d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83944E-1F7E-4EB5-AEB9-18A00669282F}">
  <ds:schemaRefs>
    <ds:schemaRef ds:uri="4e3b9ef4-09a5-46d4-ac0b-c30544375e62"/>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51f93606-8186-41d7-b8c6-5c9d4cd252ba"/>
    <ds:schemaRef ds:uri="http://purl.org/dc/dcmitype/"/>
    <ds:schemaRef ds:uri="http://purl.org/dc/terms/"/>
  </ds:schemaRefs>
</ds:datastoreItem>
</file>

<file path=customXml/itemProps2.xml><?xml version="1.0" encoding="utf-8"?>
<ds:datastoreItem xmlns:ds="http://schemas.openxmlformats.org/officeDocument/2006/customXml" ds:itemID="{2E9E6C85-D8FF-45AB-9AAB-F328BF12513D}">
  <ds:schemaRefs>
    <ds:schemaRef ds:uri="http://schemas.microsoft.com/sharepoint/v3/contenttype/forms"/>
  </ds:schemaRefs>
</ds:datastoreItem>
</file>

<file path=customXml/itemProps3.xml><?xml version="1.0" encoding="utf-8"?>
<ds:datastoreItem xmlns:ds="http://schemas.openxmlformats.org/officeDocument/2006/customXml" ds:itemID="{BCA81B8A-BAB5-46CD-9E28-03D0747DAF3D}">
  <ds:schemaRefs>
    <ds:schemaRef ds:uri="http://schemas.microsoft.com/sharepoint/events"/>
  </ds:schemaRefs>
</ds:datastoreItem>
</file>

<file path=customXml/itemProps4.xml><?xml version="1.0" encoding="utf-8"?>
<ds:datastoreItem xmlns:ds="http://schemas.openxmlformats.org/officeDocument/2006/customXml" ds:itemID="{22366515-08E1-46C6-B5E8-05023E57E2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f93606-8186-41d7-b8c6-5c9d4cd252ba"/>
    <ds:schemaRef ds:uri="4e3b9ef4-09a5-46d4-ac0b-c30544375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How to Use</vt:lpstr>
      <vt:lpstr>Leadership</vt:lpstr>
      <vt:lpstr>Worker Engagement</vt:lpstr>
      <vt:lpstr>Risk Management</vt:lpstr>
      <vt:lpstr>Calculation</vt:lpstr>
      <vt:lpstr>REPORT</vt:lpstr>
      <vt:lpstr>Calculation!Print_Area</vt:lpstr>
      <vt:lpstr>'How to Use'!Print_Area</vt:lpstr>
      <vt:lpstr>REPORT!Print_Area</vt:lpstr>
      <vt:lpstr>'How to Use'!Print_Titles</vt:lpstr>
    </vt:vector>
  </TitlesOfParts>
  <Manager/>
  <Company>WorkSafe New Zealand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Agnew</dc:creator>
  <cp:keywords/>
  <dc:description/>
  <cp:lastModifiedBy>Charlotte Rae</cp:lastModifiedBy>
  <cp:revision/>
  <cp:lastPrinted>2025-08-20T22:20:42Z</cp:lastPrinted>
  <dcterms:created xsi:type="dcterms:W3CDTF">2024-12-01T20:55:35Z</dcterms:created>
  <dcterms:modified xsi:type="dcterms:W3CDTF">2025-09-04T22:24:13Z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0x010100A17250C011D6434291C01C9EF0721829</vt:lpwstr>
  </property>
  <property fmtid="{D5CDD505-2E9C-101B-9397-08002B2CF9AE}" pid="3" name="_dlc_DocIdItemGuid">
    <vt:lpwstr>d6b9ae87-f8a8-46c0-89ec-958eec15396a</vt:lpwstr>
  </property>
  <property fmtid="{D5CDD505-2E9C-101B-9397-08002B2CF9AE}" pid="4" name="MediaServiceImageTags">
    <vt:lpwstr/>
  </property>
</Properties>
</file>