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worksafenz-my.sharepoint.com/personal/charlotte_rae_worksafe_govt_nz/Documents/Desktop/Website files/Managing health and safety/SafePlus/Self-assessment resources/"/>
    </mc:Choice>
  </mc:AlternateContent>
  <xr:revisionPtr revIDLastSave="18" documentId="8_{1C7163DE-70BD-4207-B45D-95A044167D3E}" xr6:coauthVersionLast="47" xr6:coauthVersionMax="47" xr10:uidLastSave="{A96011F5-3BB7-4E9B-A8FE-0B073476CD01}"/>
  <bookViews>
    <workbookView xWindow="-120" yWindow="-120" windowWidth="29040" windowHeight="15840" xr2:uid="{8E7F63D7-EC5C-4CFD-95B8-41C3BF108277}"/>
  </bookViews>
  <sheets>
    <sheet name="How to use" sheetId="8" r:id="rId1"/>
    <sheet name="Leadership" sheetId="1" r:id="rId2"/>
    <sheet name="Worker Engagement" sheetId="6" r:id="rId3"/>
    <sheet name="Risk Management" sheetId="5" r:id="rId4"/>
    <sheet name="Calculation" sheetId="2" r:id="rId5"/>
    <sheet name="REPORT" sheetId="7" r:id="rId6"/>
  </sheets>
  <definedNames>
    <definedName name="_xlnm.Print_Area" localSheetId="4">Calculation!$A$2:$I$64</definedName>
    <definedName name="_xlnm.Print_Area" localSheetId="0">'How to use'!$A$1:$B$6</definedName>
    <definedName name="_xlnm.Print_Area" localSheetId="5">REPORT!$A$3:$L$65</definedName>
    <definedName name="_xlnm.Print_Titles" localSheetId="0">'How to use'!$1:$2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D6" i="2" l="1"/>
  <c r="D5" i="2"/>
  <c r="D4" i="2"/>
  <c r="K21" i="2" l="1"/>
  <c r="J21" i="2"/>
  <c r="K20" i="2"/>
  <c r="J20" i="2"/>
  <c r="K19" i="2"/>
  <c r="J19" i="2"/>
  <c r="K18" i="2"/>
  <c r="J18" i="2"/>
  <c r="K17" i="2"/>
  <c r="J17" i="2"/>
  <c r="K16" i="2"/>
  <c r="J16" i="2"/>
  <c r="K15" i="2"/>
  <c r="J15" i="2"/>
  <c r="K14" i="2"/>
  <c r="J14" i="2"/>
  <c r="K13" i="2"/>
  <c r="J13" i="2"/>
  <c r="K12" i="2"/>
  <c r="J12" i="2"/>
  <c r="K11" i="2"/>
  <c r="J11" i="2"/>
  <c r="K10" i="2"/>
  <c r="J10" i="2"/>
  <c r="D64" i="2" l="1"/>
  <c r="C64" i="2"/>
  <c r="D63" i="2"/>
  <c r="C63" i="2"/>
  <c r="D62" i="2"/>
  <c r="C62" i="2"/>
  <c r="D61" i="2"/>
  <c r="C61" i="2"/>
  <c r="D60" i="2"/>
  <c r="C60" i="2"/>
  <c r="D59" i="2"/>
  <c r="C59" i="2"/>
  <c r="D58" i="2"/>
  <c r="C58" i="2"/>
  <c r="D57" i="2"/>
  <c r="C57" i="2"/>
  <c r="D56" i="2"/>
  <c r="C56" i="2"/>
  <c r="D55" i="2"/>
  <c r="C55" i="2"/>
  <c r="D54" i="2"/>
  <c r="C54" i="2"/>
  <c r="D53" i="2"/>
  <c r="C53" i="2"/>
  <c r="D52" i="2"/>
  <c r="C52" i="2"/>
  <c r="D51" i="2"/>
  <c r="C51" i="2"/>
  <c r="D50" i="2"/>
  <c r="C50" i="2"/>
  <c r="D49" i="2"/>
  <c r="C49" i="2"/>
  <c r="D48" i="2"/>
  <c r="C48" i="2"/>
  <c r="D47" i="2"/>
  <c r="C47" i="2"/>
  <c r="D46" i="2"/>
  <c r="C46" i="2"/>
  <c r="D45" i="2"/>
  <c r="C45" i="2"/>
  <c r="D44" i="2"/>
  <c r="C44" i="2"/>
  <c r="D43" i="2"/>
  <c r="C43" i="2"/>
  <c r="D42" i="2"/>
  <c r="C42" i="2"/>
  <c r="D41" i="2"/>
  <c r="C41" i="2"/>
  <c r="D40" i="2"/>
  <c r="C40" i="2"/>
  <c r="D39" i="2"/>
  <c r="C39" i="2"/>
  <c r="D38" i="2"/>
  <c r="C38" i="2"/>
  <c r="D37" i="2"/>
  <c r="C37" i="2"/>
  <c r="D36" i="2"/>
  <c r="C36" i="2"/>
  <c r="D35" i="2"/>
  <c r="C35" i="2"/>
  <c r="D31" i="2"/>
  <c r="C31" i="2"/>
  <c r="D30" i="2"/>
  <c r="C30" i="2"/>
  <c r="D29" i="2"/>
  <c r="C29" i="2"/>
  <c r="D28" i="2"/>
  <c r="C28" i="2"/>
  <c r="D27" i="2"/>
  <c r="C27" i="2"/>
  <c r="D26" i="2"/>
  <c r="C26" i="2"/>
  <c r="D25" i="2"/>
  <c r="C25" i="2"/>
  <c r="D21" i="2"/>
  <c r="C21" i="2"/>
  <c r="D20" i="2"/>
  <c r="C20" i="2"/>
  <c r="D19" i="2"/>
  <c r="C19" i="2"/>
  <c r="D18" i="2"/>
  <c r="C18" i="2"/>
  <c r="D17" i="2"/>
  <c r="C17" i="2"/>
  <c r="D16" i="2"/>
  <c r="C16" i="2"/>
  <c r="D15" i="2"/>
  <c r="C15" i="2"/>
  <c r="D14" i="2"/>
  <c r="C14" i="2"/>
  <c r="D13" i="2"/>
  <c r="C13" i="2"/>
  <c r="D12" i="2"/>
  <c r="C12" i="2"/>
  <c r="D11" i="2"/>
  <c r="C11" i="2"/>
  <c r="D10" i="2"/>
  <c r="C10" i="2"/>
  <c r="E46" i="2" l="1"/>
  <c r="E50" i="2"/>
  <c r="E43" i="2"/>
  <c r="E47" i="2"/>
  <c r="E51" i="2"/>
  <c r="E55" i="2"/>
  <c r="E59" i="2"/>
  <c r="E63" i="2"/>
  <c r="E42" i="2"/>
  <c r="E39" i="2"/>
  <c r="E38" i="2"/>
  <c r="E36" i="2"/>
  <c r="E31" i="2"/>
  <c r="E21" i="2"/>
  <c r="E18" i="2"/>
  <c r="E27" i="2"/>
  <c r="E28" i="2"/>
  <c r="E29" i="2"/>
  <c r="E14" i="2"/>
  <c r="E13" i="2"/>
  <c r="E10" i="2"/>
  <c r="E54" i="2"/>
  <c r="E40" i="2"/>
  <c r="E44" i="2"/>
  <c r="E48" i="2"/>
  <c r="E52" i="2"/>
  <c r="E56" i="2"/>
  <c r="E60" i="2"/>
  <c r="E64" i="2"/>
  <c r="E16" i="2"/>
  <c r="E58" i="2"/>
  <c r="E62" i="2"/>
  <c r="E35" i="2"/>
  <c r="E37" i="2"/>
  <c r="E41" i="2"/>
  <c r="E45" i="2"/>
  <c r="E49" i="2"/>
  <c r="E53" i="2"/>
  <c r="E57" i="2"/>
  <c r="E61" i="2"/>
  <c r="E25" i="2"/>
  <c r="E26" i="2"/>
  <c r="E30" i="2"/>
  <c r="E15" i="2"/>
  <c r="E19" i="2"/>
  <c r="E12" i="2"/>
  <c r="E20" i="2"/>
  <c r="E17" i="2"/>
  <c r="E11" i="2"/>
  <c r="F13" i="2" l="1"/>
  <c r="F27" i="2"/>
  <c r="F10" i="2"/>
  <c r="G21" i="2"/>
  <c r="G20" i="2"/>
  <c r="G19" i="2"/>
  <c r="G18" i="2"/>
  <c r="G17" i="2"/>
  <c r="G16" i="2"/>
  <c r="G15" i="2"/>
  <c r="G14" i="2"/>
  <c r="G13" i="2"/>
  <c r="G12" i="2"/>
  <c r="G11" i="2"/>
  <c r="G10" i="2"/>
  <c r="G31" i="2"/>
  <c r="G30" i="2"/>
  <c r="G29" i="2"/>
  <c r="G28" i="2"/>
  <c r="G27" i="2"/>
  <c r="G26" i="2"/>
  <c r="G2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6" i="2"/>
  <c r="G35" i="2"/>
  <c r="G37" i="2"/>
  <c r="K64" i="2" l="1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1" i="2"/>
  <c r="K30" i="2"/>
  <c r="K29" i="2"/>
  <c r="K28" i="2"/>
  <c r="K27" i="2"/>
  <c r="K26" i="2"/>
  <c r="K25" i="2"/>
  <c r="I64" i="2"/>
  <c r="L65" i="7" s="1"/>
  <c r="I63" i="2"/>
  <c r="L64" i="7" s="1"/>
  <c r="I62" i="2"/>
  <c r="L63" i="7" s="1"/>
  <c r="I61" i="2"/>
  <c r="L62" i="7" s="1"/>
  <c r="I60" i="2"/>
  <c r="L61" i="7" s="1"/>
  <c r="I59" i="2"/>
  <c r="L60" i="7" s="1"/>
  <c r="I58" i="2"/>
  <c r="L59" i="7" s="1"/>
  <c r="I57" i="2"/>
  <c r="L58" i="7" s="1"/>
  <c r="I56" i="2"/>
  <c r="L57" i="7" s="1"/>
  <c r="I55" i="2"/>
  <c r="L56" i="7" s="1"/>
  <c r="I54" i="2"/>
  <c r="L55" i="7" s="1"/>
  <c r="I53" i="2"/>
  <c r="L54" i="7" s="1"/>
  <c r="I52" i="2"/>
  <c r="L53" i="7" s="1"/>
  <c r="I51" i="2"/>
  <c r="L52" i="7" s="1"/>
  <c r="I50" i="2"/>
  <c r="L51" i="7" s="1"/>
  <c r="I49" i="2"/>
  <c r="L50" i="7" s="1"/>
  <c r="I48" i="2"/>
  <c r="L49" i="7" s="1"/>
  <c r="I47" i="2"/>
  <c r="L48" i="7" s="1"/>
  <c r="I46" i="2"/>
  <c r="L47" i="7" s="1"/>
  <c r="I45" i="2"/>
  <c r="L46" i="7" s="1"/>
  <c r="I44" i="2"/>
  <c r="L45" i="7" s="1"/>
  <c r="I43" i="2"/>
  <c r="L44" i="7" s="1"/>
  <c r="I42" i="2"/>
  <c r="L43" i="7" s="1"/>
  <c r="I41" i="2"/>
  <c r="L42" i="7" s="1"/>
  <c r="I40" i="2"/>
  <c r="L41" i="7" s="1"/>
  <c r="I39" i="2"/>
  <c r="L40" i="7" s="1"/>
  <c r="I38" i="2"/>
  <c r="L39" i="7" s="1"/>
  <c r="I37" i="2"/>
  <c r="L38" i="7" s="1"/>
  <c r="I36" i="2"/>
  <c r="L37" i="7" s="1"/>
  <c r="I35" i="2"/>
  <c r="L36" i="7" s="1"/>
  <c r="I31" i="2"/>
  <c r="L33" i="7" s="1"/>
  <c r="I30" i="2"/>
  <c r="L32" i="7" s="1"/>
  <c r="I29" i="2"/>
  <c r="L31" i="7" s="1"/>
  <c r="I28" i="2"/>
  <c r="L30" i="7" s="1"/>
  <c r="I27" i="2"/>
  <c r="L29" i="7" s="1"/>
  <c r="I26" i="2"/>
  <c r="L28" i="7" s="1"/>
  <c r="I25" i="2"/>
  <c r="L27" i="7" s="1"/>
  <c r="I21" i="2"/>
  <c r="I20" i="2"/>
  <c r="L23" i="7" s="1"/>
  <c r="I19" i="2"/>
  <c r="L22" i="7" s="1"/>
  <c r="I18" i="2"/>
  <c r="L21" i="7" s="1"/>
  <c r="I17" i="2"/>
  <c r="L20" i="7" s="1"/>
  <c r="I16" i="2"/>
  <c r="L19" i="7" s="1"/>
  <c r="I15" i="2"/>
  <c r="L18" i="7" s="1"/>
  <c r="I14" i="2"/>
  <c r="L17" i="7" s="1"/>
  <c r="I13" i="2"/>
  <c r="L16" i="7" s="1"/>
  <c r="I12" i="2"/>
  <c r="L15" i="7" s="1"/>
  <c r="I11" i="2"/>
  <c r="L14" i="7" s="1"/>
  <c r="I10" i="2"/>
  <c r="L13" i="7" s="1"/>
  <c r="L24" i="7"/>
  <c r="J25" i="2" l="1"/>
  <c r="J26" i="2"/>
  <c r="J27" i="2"/>
  <c r="J28" i="2"/>
  <c r="J29" i="2"/>
  <c r="J30" i="2"/>
  <c r="J31" i="2"/>
  <c r="J35" i="2"/>
  <c r="J36" i="2"/>
  <c r="J37" i="2"/>
  <c r="J38" i="2"/>
  <c r="J39" i="2"/>
  <c r="J40" i="2"/>
  <c r="J41" i="2"/>
  <c r="F6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E6" i="2" l="1"/>
  <c r="F5" i="2"/>
  <c r="E5" i="2"/>
  <c r="F4" i="2"/>
  <c r="E4" i="2"/>
  <c r="H57" i="2" l="1"/>
  <c r="K58" i="7" s="1"/>
  <c r="H58" i="2"/>
  <c r="K59" i="7" s="1"/>
  <c r="H59" i="2"/>
  <c r="K60" i="7" s="1"/>
  <c r="H60" i="2"/>
  <c r="K61" i="7" s="1"/>
  <c r="H61" i="2"/>
  <c r="K62" i="7" s="1"/>
  <c r="H62" i="2"/>
  <c r="K63" i="7" s="1"/>
  <c r="H63" i="2"/>
  <c r="K64" i="7" s="1"/>
  <c r="H64" i="2"/>
  <c r="K65" i="7" s="1"/>
  <c r="H36" i="2"/>
  <c r="K37" i="7" s="1"/>
  <c r="H37" i="2"/>
  <c r="K38" i="7" s="1"/>
  <c r="H38" i="2"/>
  <c r="K39" i="7" s="1"/>
  <c r="H39" i="2"/>
  <c r="K40" i="7" s="1"/>
  <c r="H40" i="2"/>
  <c r="K41" i="7" s="1"/>
  <c r="H41" i="2"/>
  <c r="K42" i="7" s="1"/>
  <c r="H42" i="2"/>
  <c r="K43" i="7" s="1"/>
  <c r="H43" i="2"/>
  <c r="K44" i="7" s="1"/>
  <c r="H44" i="2"/>
  <c r="K45" i="7" s="1"/>
  <c r="H45" i="2"/>
  <c r="K46" i="7" s="1"/>
  <c r="H46" i="2"/>
  <c r="K47" i="7" s="1"/>
  <c r="H47" i="2"/>
  <c r="K48" i="7" s="1"/>
  <c r="H48" i="2"/>
  <c r="K49" i="7" s="1"/>
  <c r="H49" i="2"/>
  <c r="K50" i="7" s="1"/>
  <c r="H50" i="2"/>
  <c r="K51" i="7" s="1"/>
  <c r="H51" i="2"/>
  <c r="K52" i="7" s="1"/>
  <c r="H52" i="2"/>
  <c r="K53" i="7" s="1"/>
  <c r="H53" i="2"/>
  <c r="K54" i="7" s="1"/>
  <c r="H54" i="2"/>
  <c r="K55" i="7" s="1"/>
  <c r="H55" i="2"/>
  <c r="K56" i="7" s="1"/>
  <c r="H56" i="2"/>
  <c r="K57" i="7" s="1"/>
  <c r="H35" i="2"/>
  <c r="K36" i="7" s="1"/>
  <c r="H26" i="2"/>
  <c r="K28" i="7" s="1"/>
  <c r="H27" i="2"/>
  <c r="K29" i="7" s="1"/>
  <c r="H28" i="2"/>
  <c r="K30" i="7" s="1"/>
  <c r="H29" i="2"/>
  <c r="K31" i="7" s="1"/>
  <c r="H30" i="2"/>
  <c r="K32" i="7" s="1"/>
  <c r="H31" i="2"/>
  <c r="K33" i="7" s="1"/>
  <c r="H25" i="2"/>
  <c r="K27" i="7" s="1"/>
  <c r="H11" i="2"/>
  <c r="K14" i="7" s="1"/>
  <c r="H12" i="2"/>
  <c r="K15" i="7" s="1"/>
  <c r="H13" i="2"/>
  <c r="K16" i="7" s="1"/>
  <c r="H14" i="2"/>
  <c r="K17" i="7" s="1"/>
  <c r="H15" i="2"/>
  <c r="K18" i="7" s="1"/>
  <c r="H16" i="2"/>
  <c r="K19" i="7" s="1"/>
  <c r="H17" i="2"/>
  <c r="K20" i="7" s="1"/>
  <c r="H18" i="2"/>
  <c r="K21" i="7" s="1"/>
  <c r="H19" i="2"/>
  <c r="K22" i="7" s="1"/>
  <c r="H20" i="2"/>
  <c r="K23" i="7" s="1"/>
  <c r="H21" i="2"/>
  <c r="K24" i="7" s="1"/>
  <c r="H10" i="2"/>
  <c r="K13" i="7" s="1"/>
  <c r="C6" i="2"/>
  <c r="C5" i="2"/>
  <c r="C4" i="2"/>
  <c r="I7" i="7" l="1"/>
  <c r="K7" i="7"/>
  <c r="H37" i="7"/>
  <c r="I37" i="7"/>
  <c r="H38" i="7"/>
  <c r="I38" i="7"/>
  <c r="H39" i="7"/>
  <c r="I39" i="7"/>
  <c r="H40" i="7"/>
  <c r="I40" i="7"/>
  <c r="H41" i="7"/>
  <c r="I41" i="7"/>
  <c r="H42" i="7"/>
  <c r="I42" i="7"/>
  <c r="H43" i="7"/>
  <c r="I43" i="7"/>
  <c r="H44" i="7"/>
  <c r="I44" i="7"/>
  <c r="H45" i="7"/>
  <c r="I45" i="7"/>
  <c r="H46" i="7"/>
  <c r="I46" i="7"/>
  <c r="H47" i="7"/>
  <c r="I47" i="7"/>
  <c r="H48" i="7"/>
  <c r="I48" i="7"/>
  <c r="H49" i="7"/>
  <c r="I49" i="7"/>
  <c r="I36" i="7"/>
  <c r="H36" i="7"/>
  <c r="H28" i="7"/>
  <c r="I28" i="7"/>
  <c r="H29" i="7"/>
  <c r="I29" i="7"/>
  <c r="H30" i="7"/>
  <c r="I30" i="7"/>
  <c r="H31" i="7"/>
  <c r="I31" i="7"/>
  <c r="H32" i="7"/>
  <c r="I32" i="7"/>
  <c r="H33" i="7"/>
  <c r="I33" i="7"/>
  <c r="I27" i="7"/>
  <c r="H27" i="7"/>
  <c r="H14" i="7"/>
  <c r="I14" i="7"/>
  <c r="H15" i="7"/>
  <c r="I15" i="7"/>
  <c r="H16" i="7"/>
  <c r="I16" i="7"/>
  <c r="H17" i="7"/>
  <c r="I17" i="7"/>
  <c r="H18" i="7"/>
  <c r="I18" i="7"/>
  <c r="H19" i="7"/>
  <c r="I19" i="7"/>
  <c r="H20" i="7"/>
  <c r="I20" i="7"/>
  <c r="H21" i="7"/>
  <c r="I21" i="7"/>
  <c r="H22" i="7"/>
  <c r="I22" i="7"/>
  <c r="H23" i="7"/>
  <c r="I23" i="7"/>
  <c r="H24" i="7"/>
  <c r="I24" i="7"/>
  <c r="I13" i="7"/>
  <c r="H13" i="7"/>
  <c r="I64" i="7" l="1"/>
  <c r="J64" i="7"/>
  <c r="H61" i="7"/>
  <c r="H54" i="7"/>
  <c r="I56" i="7"/>
  <c r="J56" i="7"/>
  <c r="I53" i="7"/>
  <c r="J53" i="7"/>
  <c r="I50" i="7"/>
  <c r="J50" i="7"/>
  <c r="H64" i="7"/>
  <c r="H56" i="7"/>
  <c r="H53" i="7"/>
  <c r="H50" i="7"/>
  <c r="I63" i="7"/>
  <c r="J63" i="7"/>
  <c r="I60" i="7"/>
  <c r="J60" i="7"/>
  <c r="I52" i="7"/>
  <c r="J52" i="7"/>
  <c r="H63" i="7"/>
  <c r="H60" i="7"/>
  <c r="H57" i="7"/>
  <c r="I55" i="7"/>
  <c r="J55" i="7"/>
  <c r="H52" i="7"/>
  <c r="I62" i="7"/>
  <c r="J62" i="7"/>
  <c r="I59" i="7"/>
  <c r="J59" i="7"/>
  <c r="H55" i="7"/>
  <c r="H62" i="7"/>
  <c r="H59" i="7"/>
  <c r="I51" i="7"/>
  <c r="J51" i="7"/>
  <c r="I65" i="7"/>
  <c r="J65" i="7"/>
  <c r="I58" i="7"/>
  <c r="J58" i="7"/>
  <c r="I57" i="7"/>
  <c r="J57" i="7"/>
  <c r="I54" i="7"/>
  <c r="J54" i="7"/>
  <c r="H51" i="7"/>
  <c r="H65" i="7"/>
  <c r="I61" i="7"/>
  <c r="J61" i="7"/>
  <c r="H58" i="7"/>
  <c r="J24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3" i="7"/>
  <c r="J32" i="7"/>
  <c r="F31" i="7"/>
  <c r="J31" i="7"/>
  <c r="F30" i="7"/>
  <c r="J30" i="7"/>
  <c r="F29" i="7"/>
  <c r="J29" i="7"/>
  <c r="J28" i="7"/>
  <c r="J27" i="7"/>
  <c r="J23" i="7"/>
  <c r="J22" i="7"/>
  <c r="J21" i="7"/>
  <c r="J20" i="7"/>
  <c r="J19" i="7"/>
  <c r="J18" i="7"/>
  <c r="J17" i="7"/>
  <c r="F17" i="7"/>
  <c r="F16" i="7"/>
  <c r="J16" i="7"/>
  <c r="J15" i="7"/>
  <c r="J14" i="7"/>
  <c r="F14" i="7"/>
  <c r="J13" i="7"/>
  <c r="F13" i="7"/>
  <c r="F15" i="2" l="1"/>
  <c r="G18" i="7" s="1"/>
  <c r="F18" i="7"/>
  <c r="F19" i="2"/>
  <c r="G22" i="7" s="1"/>
  <c r="F22" i="7"/>
  <c r="F16" i="2"/>
  <c r="G19" i="7" s="1"/>
  <c r="F19" i="7"/>
  <c r="F12" i="2"/>
  <c r="F15" i="7"/>
  <c r="F20" i="2"/>
  <c r="G23" i="7" s="1"/>
  <c r="F23" i="7"/>
  <c r="F17" i="2"/>
  <c r="G20" i="7" s="1"/>
  <c r="F20" i="7"/>
  <c r="F18" i="2"/>
  <c r="G21" i="7" s="1"/>
  <c r="F21" i="7"/>
  <c r="F21" i="2"/>
  <c r="G24" i="7" s="1"/>
  <c r="F24" i="7"/>
  <c r="F31" i="2"/>
  <c r="G33" i="7" s="1"/>
  <c r="F33" i="7"/>
  <c r="F25" i="2"/>
  <c r="F27" i="7"/>
  <c r="F26" i="2"/>
  <c r="G28" i="7" s="1"/>
  <c r="F28" i="7"/>
  <c r="F30" i="2"/>
  <c r="G32" i="7" s="1"/>
  <c r="F32" i="7"/>
  <c r="F57" i="7"/>
  <c r="F56" i="2"/>
  <c r="G57" i="7" s="1"/>
  <c r="F56" i="7"/>
  <c r="F55" i="2"/>
  <c r="G56" i="7" s="1"/>
  <c r="F58" i="7"/>
  <c r="F57" i="2"/>
  <c r="G58" i="7" s="1"/>
  <c r="F38" i="2"/>
  <c r="G39" i="7" s="1"/>
  <c r="F39" i="7"/>
  <c r="F59" i="7"/>
  <c r="F58" i="2"/>
  <c r="G59" i="7" s="1"/>
  <c r="F60" i="7"/>
  <c r="F59" i="2"/>
  <c r="G60" i="7" s="1"/>
  <c r="F64" i="7"/>
  <c r="F63" i="2"/>
  <c r="G64" i="7" s="1"/>
  <c r="F54" i="7"/>
  <c r="F53" i="2"/>
  <c r="G54" i="7" s="1"/>
  <c r="F35" i="2"/>
  <c r="G36" i="7" s="1"/>
  <c r="F36" i="7"/>
  <c r="F47" i="2"/>
  <c r="G48" i="7" s="1"/>
  <c r="F48" i="7"/>
  <c r="F65" i="7"/>
  <c r="F64" i="2"/>
  <c r="G65" i="7" s="1"/>
  <c r="F62" i="7"/>
  <c r="F61" i="2"/>
  <c r="G62" i="7" s="1"/>
  <c r="F52" i="7"/>
  <c r="F51" i="2"/>
  <c r="G52" i="7" s="1"/>
  <c r="F63" i="7"/>
  <c r="F62" i="2"/>
  <c r="G63" i="7" s="1"/>
  <c r="F50" i="7"/>
  <c r="F49" i="2"/>
  <c r="G50" i="7" s="1"/>
  <c r="F61" i="7"/>
  <c r="F60" i="2"/>
  <c r="G61" i="7" s="1"/>
  <c r="F36" i="2"/>
  <c r="G37" i="7" s="1"/>
  <c r="F37" i="7"/>
  <c r="F48" i="2"/>
  <c r="G49" i="7" s="1"/>
  <c r="F49" i="7"/>
  <c r="F51" i="7"/>
  <c r="F50" i="2"/>
  <c r="G51" i="7" s="1"/>
  <c r="F55" i="7"/>
  <c r="F54" i="2"/>
  <c r="G55" i="7" s="1"/>
  <c r="F53" i="7"/>
  <c r="F52" i="2"/>
  <c r="G53" i="7" s="1"/>
  <c r="F37" i="2"/>
  <c r="G38" i="7" s="1"/>
  <c r="F38" i="7"/>
  <c r="F46" i="2"/>
  <c r="G47" i="7" s="1"/>
  <c r="F47" i="7"/>
  <c r="F45" i="2"/>
  <c r="G46" i="7" s="1"/>
  <c r="F46" i="7"/>
  <c r="F44" i="2"/>
  <c r="G45" i="7" s="1"/>
  <c r="F45" i="7"/>
  <c r="F43" i="2"/>
  <c r="G44" i="7" s="1"/>
  <c r="F44" i="7"/>
  <c r="F42" i="2"/>
  <c r="G43" i="7" s="1"/>
  <c r="F43" i="7"/>
  <c r="F41" i="2"/>
  <c r="G42" i="7" s="1"/>
  <c r="F42" i="7"/>
  <c r="F40" i="2"/>
  <c r="G41" i="7" s="1"/>
  <c r="F41" i="7"/>
  <c r="F39" i="2"/>
  <c r="G40" i="7" s="1"/>
  <c r="F40" i="7"/>
  <c r="G29" i="7"/>
  <c r="G16" i="7"/>
  <c r="G13" i="7"/>
  <c r="G15" i="7" l="1"/>
  <c r="F23" i="2" a="1"/>
  <c r="F23" i="2" s="1"/>
  <c r="C7" i="7" s="1"/>
  <c r="F8" i="2" a="1"/>
  <c r="F8" i="2" s="1"/>
  <c r="G27" i="7"/>
  <c r="F33" i="2" a="1"/>
  <c r="F33" i="2" s="1"/>
  <c r="C8" i="7" s="1"/>
  <c r="B9" i="7" l="1"/>
  <c r="C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Andrew Samuel</author>
  </authors>
  <commentList>
    <comment ref="I4" authorId="0" shapeId="0" xr:uid="{D5B72630-A7CC-48C0-AC4E-ED30025B71B4}">
      <text>
        <r>
          <rPr>
            <sz val="9"/>
            <color indexed="81"/>
            <rFont val="Tahoma"/>
            <family val="2"/>
          </rPr>
          <t xml:space="preserve">
SafePlus does not expect a 'Not applicable' response from employees to any 'Leadership' question – apart from optional question 1.12, if you included it in your survey. However, N/A can be input for any question if you chose to offer that response option – and will be counted.
</t>
        </r>
      </text>
    </comment>
    <comment ref="I18" authorId="0" shapeId="0" xr:uid="{49C167A3-32A3-4C83-81E7-AD460E3F83D6}">
      <text>
        <r>
          <rPr>
            <sz val="9"/>
            <color indexed="81"/>
            <rFont val="Tahoma"/>
            <family val="2"/>
          </rPr>
          <t xml:space="preserve">
SafePlus does not expect a 'Not applicable' response from senior managers to any 'Leadership' question. However, N/A can be input for any question if you chose to offer that response option – and will be counted.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Andrew Samuel</author>
  </authors>
  <commentList>
    <comment ref="H1" authorId="0" shapeId="0" xr:uid="{DB50905E-9720-421E-82CE-3E276E864617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Verdana"/>
            <family val="2"/>
          </rPr>
          <t>SafePlus does not expect a 'Not applicable' response from employees or senior managers to any 'Worker Engagement' question. However, N/A can be input for any question if you chose to offer that response option – and will be counted.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Andrew Samuel</author>
  </authors>
  <commentList>
    <comment ref="I1" authorId="0" shapeId="0" xr:uid="{876E597C-325E-4CFC-BEC3-D53B6E97C205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Verdana"/>
            <family val="2"/>
          </rPr>
          <t>SafePlus does not expect a 'Not applicable' response from employees to core 'Risk Management' questions (3.1 to 3.14) – but does offer that response option for optional risk questions 3.15 to 3.30, if you include any of them in your survey. The number of N/A responses received for any question can be input here – and will be counted.</t>
        </r>
      </text>
    </comment>
    <comment ref="I3" authorId="0" shapeId="0" xr:uid="{E0507E1F-749F-4E03-8AE6-C6DACB37A1B6}">
      <text>
        <r>
          <rPr>
            <sz val="9"/>
            <color indexed="81"/>
            <rFont val="Tahoma"/>
            <family val="2"/>
          </rPr>
          <t xml:space="preserve">
SafePlus does not expect a 'Not applicable' response from employees to core 'Risk Management' questions (3.1 to 3.14) – but does offer that response option for optional risk questions 3.15 to 3.30. The number of N/A responses received for any question can be input in this column – and will be counted.</t>
        </r>
      </text>
    </comment>
    <comment ref="I35" authorId="0" shapeId="0" xr:uid="{75ADB4E2-3E4A-4D53-A355-CEE3CE978BFD}">
      <text>
        <r>
          <rPr>
            <sz val="9"/>
            <color indexed="81"/>
            <rFont val="Tahoma"/>
            <family val="2"/>
          </rPr>
          <t xml:space="preserve">
SafePlus does not expect a 'Not applicable' response from senior managers to any 'Risk Management' question. However, if you chose to offer that response option for any question, the number of N/A responses you received can be input here – and will be counted.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Andrew Samuel</author>
  </authors>
  <commentList>
    <comment ref="B10" authorId="0" shapeId="0" xr:uid="{818512DA-F361-42D6-8A0E-08C45EE4A508}">
      <text>
        <r>
          <rPr>
            <sz val="8"/>
            <color indexed="81"/>
            <rFont val="Verdana"/>
            <family val="2"/>
          </rPr>
          <t xml:space="preserve">
The maturity rating for Leadership treats questions 1.1 and 1.2 together. A single maturity rating is given from the average score across both questions.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3" authorId="0" shapeId="0" xr:uid="{489977C6-D3F8-4A24-82F7-BB8CD0356F2C}">
      <text>
        <r>
          <rPr>
            <sz val="8"/>
            <color indexed="81"/>
            <rFont val="Verdana"/>
            <family val="2"/>
          </rPr>
          <t xml:space="preserve">
The maturity rating for Leadership treats questions 1.4 and 1.5 together. A single maturity rating is given from the average score across both questions.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7" authorId="0" shapeId="0" xr:uid="{10D6066D-D4D9-405A-8BDB-31DE2F6DE72A}">
      <text>
        <r>
          <rPr>
            <sz val="8"/>
            <color indexed="81"/>
            <rFont val="Verdana"/>
            <family val="2"/>
          </rPr>
          <t xml:space="preserve">
The maturity rating for Worker Engagement treats questions 2.3, 2.4 and 2.5 together. A single maturity rating is given for these three questions from their combined average scores.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Andrew Samuel</author>
  </authors>
  <commentList>
    <comment ref="E9" authorId="0" shapeId="0" xr:uid="{5F66E83D-7A68-49A8-9F44-FE654BF1EDB4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Aptos Narrow"/>
            <family val="2"/>
            <scheme val="minor"/>
          </rPr>
          <t>At this link, click on 'SafePlus developing, performing and leading maturity snapshot ratings', near the foot of the page.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<sst xmlns="http://schemas.openxmlformats.org/spreadsheetml/2006/main" count="348" uniqueCount="244">
  <si>
    <t>Strongly agree</t>
  </si>
  <si>
    <t>Agree</t>
  </si>
  <si>
    <t>Disagree</t>
  </si>
  <si>
    <t>Strongly disagree</t>
  </si>
  <si>
    <t>Neither agree nor disagree</t>
  </si>
  <si>
    <t>N/A</t>
  </si>
  <si>
    <t>Question</t>
  </si>
  <si>
    <t>Opt.</t>
  </si>
  <si>
    <t>Our leaders consider potential impacts on both health and safety when making decisions</t>
  </si>
  <si>
    <t>We have an effective process for workers to be involved in checking how well we manage risk and wider health and safety</t>
  </si>
  <si>
    <t>The business ensures workers get the resources they need to be competent and work safely</t>
  </si>
  <si>
    <t>The way our leaders lead shows that our organisation is committed to health and safety</t>
  </si>
  <si>
    <t>If workers are physically or mentally unwell they are supported, such as by being given alternative/restricted duties</t>
  </si>
  <si>
    <t>We have an active process for improving health and safety</t>
  </si>
  <si>
    <t>We make sure that contractors are competent and have what they need to work safely</t>
  </si>
  <si>
    <t>Our managers talk with workers about health and safety in a way that is easy to understand</t>
  </si>
  <si>
    <t>Workers are actively involved in deciding how health and safety risks will be dealt with</t>
  </si>
  <si>
    <t>Workers are encouraged to act if they're in danger or someone else is</t>
  </si>
  <si>
    <t>Workers’ opinions and ideas on health and safety are listened to</t>
  </si>
  <si>
    <t>We have an agreed process for workers to have their say about health and safety</t>
  </si>
  <si>
    <t>We have good processes for sorting out health and safety disagreements or concerns</t>
  </si>
  <si>
    <t>Enough time and support are available so workers can get involved in health and safety</t>
  </si>
  <si>
    <t>Workers always speak up and report health and safety risks and incidents</t>
  </si>
  <si>
    <t>We assess the level of each of our identified health and safety risks</t>
  </si>
  <si>
    <t>We have taken action (control measures) to reduce risks that could cause serious harm</t>
  </si>
  <si>
    <t>We regularly check that the actions we take (control measures) to reduce risk are still keeping people healthy and safe</t>
  </si>
  <si>
    <t>We investigate health and safety incidents and make changes, to reduce the risk of them happening again</t>
  </si>
  <si>
    <t>[Enter your business name and assessment date here]</t>
  </si>
  <si>
    <r>
      <t>SafePlus self-assessment –</t>
    </r>
    <r>
      <rPr>
        <b/>
        <sz val="12"/>
        <color theme="1"/>
        <rFont val="Verdana"/>
        <family val="2"/>
      </rPr>
      <t xml:space="preserve"> health and safety performance snapshot</t>
    </r>
    <r>
      <rPr>
        <sz val="12"/>
        <color theme="1"/>
        <rFont val="Verdana"/>
        <family val="2"/>
      </rPr>
      <t xml:space="preserve"> </t>
    </r>
  </si>
  <si>
    <t>Leadership</t>
  </si>
  <si>
    <t>Leading</t>
  </si>
  <si>
    <t>Senior Manager   participation count</t>
  </si>
  <si>
    <t>Employees (other) participation count</t>
  </si>
  <si>
    <t>Worker Engagement</t>
  </si>
  <si>
    <t>Performing</t>
  </si>
  <si>
    <t>Risk Management</t>
  </si>
  <si>
    <t>Developing</t>
  </si>
  <si>
    <r>
      <rPr>
        <b/>
        <u/>
        <sz val="10"/>
        <color theme="10"/>
        <rFont val="Aptos Narrow"/>
        <family val="2"/>
        <scheme val="minor"/>
      </rPr>
      <t>Performance scale</t>
    </r>
    <r>
      <rPr>
        <u/>
        <sz val="10"/>
        <color theme="10"/>
        <rFont val="Aptos Narrow"/>
        <family val="2"/>
        <scheme val="minor"/>
      </rPr>
      <t xml:space="preserve">. </t>
    </r>
    <r>
      <rPr>
        <u/>
        <sz val="9"/>
        <color theme="10"/>
        <rFont val="Aptos Narrow"/>
        <family val="2"/>
        <scheme val="minor"/>
      </rPr>
      <t>See what these maturity stages indicate</t>
    </r>
  </si>
  <si>
    <t>Overall mean score</t>
  </si>
  <si>
    <t>Maturity</t>
  </si>
  <si>
    <t>Employee mean score</t>
  </si>
  <si>
    <t>Snr. Manager mean score</t>
  </si>
  <si>
    <t>Opinion Gap</t>
  </si>
  <si>
    <t>Employee N/A count</t>
  </si>
  <si>
    <r>
      <t>We have a clear strategy to deal with</t>
    </r>
    <r>
      <rPr>
        <b/>
        <sz val="9"/>
        <color theme="1"/>
        <rFont val="Verdana"/>
        <family val="2"/>
      </rPr>
      <t xml:space="preserve"> safety</t>
    </r>
    <r>
      <rPr>
        <sz val="9"/>
        <color theme="1"/>
        <rFont val="Verdana"/>
        <family val="2"/>
      </rPr>
      <t xml:space="preserve"> risks</t>
    </r>
  </si>
  <si>
    <r>
      <t>We have a clear strategy to deal with</t>
    </r>
    <r>
      <rPr>
        <b/>
        <sz val="9"/>
        <color theme="1"/>
        <rFont val="Verdana"/>
        <family val="2"/>
      </rPr>
      <t xml:space="preserve"> health</t>
    </r>
    <r>
      <rPr>
        <sz val="9"/>
        <color theme="1"/>
        <rFont val="Verdana"/>
        <family val="2"/>
      </rPr>
      <t xml:space="preserve"> risks</t>
    </r>
  </si>
  <si>
    <t>Leaders consider impacts on health and safety when making decisions</t>
  </si>
  <si>
    <r>
      <t xml:space="preserve">Leaders make enough resources available to ensure worker </t>
    </r>
    <r>
      <rPr>
        <b/>
        <sz val="9"/>
        <color theme="1"/>
        <rFont val="Verdana"/>
        <family val="2"/>
      </rPr>
      <t>safety</t>
    </r>
  </si>
  <si>
    <r>
      <t>Leaders make enough resources available to ensure worker</t>
    </r>
    <r>
      <rPr>
        <b/>
        <sz val="9"/>
        <color theme="1"/>
        <rFont val="Verdana"/>
        <family val="2"/>
      </rPr>
      <t xml:space="preserve"> health</t>
    </r>
  </si>
  <si>
    <t>Leaders ensure workers get the resources they need to be competent and work safely</t>
  </si>
  <si>
    <r>
      <t xml:space="preserve">We identify the risks to worker </t>
    </r>
    <r>
      <rPr>
        <b/>
        <sz val="9"/>
        <color theme="1"/>
        <rFont val="Verdana"/>
        <family val="2"/>
      </rPr>
      <t>safety</t>
    </r>
  </si>
  <si>
    <r>
      <t xml:space="preserve">We identify the risks to worker </t>
    </r>
    <r>
      <rPr>
        <b/>
        <sz val="9"/>
        <color theme="1"/>
        <rFont val="Verdana"/>
        <family val="2"/>
      </rPr>
      <t>health</t>
    </r>
    <r>
      <rPr>
        <sz val="9"/>
        <color theme="1"/>
        <rFont val="Verdana"/>
        <family val="2"/>
      </rPr>
      <t xml:space="preserve"> from our work</t>
    </r>
  </si>
  <si>
    <t>We regularly check that actions we take to reduce risk are still effective</t>
  </si>
  <si>
    <t>We investigate incidents and make changes to avoid them reoccuring</t>
  </si>
  <si>
    <r>
      <t>We have a plan for</t>
    </r>
    <r>
      <rPr>
        <b/>
        <sz val="9"/>
        <color theme="1"/>
        <rFont val="Verdana"/>
        <family val="2"/>
      </rPr>
      <t xml:space="preserve"> emergencies</t>
    </r>
    <r>
      <rPr>
        <sz val="9"/>
        <color theme="1"/>
        <rFont val="Verdana"/>
        <family val="2"/>
      </rPr>
      <t>. Everyone knows what to do if one happens</t>
    </r>
  </si>
  <si>
    <r>
      <rPr>
        <b/>
        <sz val="9"/>
        <color theme="1"/>
        <rFont val="Verdana"/>
        <family val="2"/>
      </rPr>
      <t>Manual handling</t>
    </r>
    <r>
      <rPr>
        <sz val="9"/>
        <color theme="1"/>
        <rFont val="Verdana"/>
        <family val="2"/>
      </rPr>
      <t xml:space="preserve"> – risks are managed the best they reasonably can be</t>
    </r>
  </si>
  <si>
    <r>
      <rPr>
        <b/>
        <sz val="9"/>
        <color theme="1"/>
        <rFont val="Verdana"/>
        <family val="2"/>
      </rPr>
      <t>Slips, trips, and falls</t>
    </r>
    <r>
      <rPr>
        <sz val="9"/>
        <color theme="1"/>
        <rFont val="Verdana"/>
        <family val="2"/>
      </rPr>
      <t xml:space="preserve"> – risks are managed the best they reasonably can be</t>
    </r>
  </si>
  <si>
    <r>
      <rPr>
        <b/>
        <sz val="9"/>
        <color theme="1"/>
        <rFont val="Verdana"/>
        <family val="2"/>
      </rPr>
      <t>Bullying</t>
    </r>
    <r>
      <rPr>
        <sz val="9"/>
        <color theme="1"/>
        <rFont val="Verdana"/>
        <family val="2"/>
      </rPr>
      <t xml:space="preserve"> – risks are managed the best they reasonably can be</t>
    </r>
  </si>
  <si>
    <r>
      <rPr>
        <b/>
        <sz val="9"/>
        <color theme="1"/>
        <rFont val="Verdana"/>
        <family val="2"/>
      </rPr>
      <t>Fatigue</t>
    </r>
    <r>
      <rPr>
        <sz val="9"/>
        <color theme="1"/>
        <rFont val="Verdana"/>
        <family val="2"/>
      </rPr>
      <t xml:space="preserve"> – risks due to work are managed the best they reasonably can be</t>
    </r>
  </si>
  <si>
    <r>
      <rPr>
        <b/>
        <sz val="9"/>
        <color theme="1"/>
        <rFont val="Verdana"/>
        <family val="2"/>
      </rPr>
      <t>Work-related stress</t>
    </r>
    <r>
      <rPr>
        <sz val="9"/>
        <color theme="1"/>
        <rFont val="Verdana"/>
        <family val="2"/>
      </rPr>
      <t xml:space="preserve"> – risks are managed the best they reasonably can be</t>
    </r>
  </si>
  <si>
    <r>
      <rPr>
        <b/>
        <sz val="9"/>
        <color theme="1"/>
        <rFont val="Verdana"/>
        <family val="2"/>
      </rPr>
      <t xml:space="preserve">Sexual harassment </t>
    </r>
    <r>
      <rPr>
        <sz val="9"/>
        <color theme="1"/>
        <rFont val="Verdana"/>
        <family val="2"/>
      </rPr>
      <t>– risks are managed the best they reasonably can be</t>
    </r>
  </si>
  <si>
    <t>SafePlus Element</t>
  </si>
  <si>
    <t>Employee Count</t>
  </si>
  <si>
    <t>Employee Question Count</t>
  </si>
  <si>
    <t>Snr. Manager Question Count</t>
  </si>
  <si>
    <t>Snr. Mgr. Entered</t>
  </si>
  <si>
    <t>N/A Snr. Managers</t>
  </si>
  <si>
    <t>Managers talk with workers about health and safety in a way workers understand</t>
  </si>
  <si>
    <t>Snr. Manager N/A count</t>
  </si>
  <si>
    <t>Table key</t>
  </si>
  <si>
    <t>– 5 lowest overall mean scores
– 3 largest opinion gap scores</t>
  </si>
  <si>
    <t>– 3 highest overall mean scores</t>
  </si>
  <si>
    <t>Manager mean score</t>
  </si>
  <si>
    <t>Manager N/A count</t>
  </si>
  <si>
    <t>N/A Employees</t>
  </si>
  <si>
    <r>
      <t xml:space="preserve">See the </t>
    </r>
    <r>
      <rPr>
        <b/>
        <sz val="10"/>
        <color theme="1"/>
        <rFont val="Verdana"/>
        <family val="2"/>
      </rPr>
      <t xml:space="preserve">'How to use' </t>
    </r>
    <r>
      <rPr>
        <sz val="10"/>
        <color theme="1"/>
        <rFont val="Verdana"/>
        <family val="2"/>
      </rPr>
      <t>tab (bottom-left of this worksheet) for guidance on entering your data.</t>
    </r>
  </si>
  <si>
    <t>Workers are effectively involved in checking how well we manage health and safety risks, and how we manage wider health and safety</t>
  </si>
  <si>
    <t>Because of our leaders' decisions and actions, workers are not worried about raising health and safety concerns</t>
  </si>
  <si>
    <t>Physically or mentally unwell workers are supported (e.g. being given alternative or restricted duties)</t>
  </si>
  <si>
    <t>Workers and their representatives are actively involved in deciding how health and safety risks will be dealt with</t>
  </si>
  <si>
    <t>Enough time and support are available so workers and their representatives can get involved in health and safety</t>
  </si>
  <si>
    <t>We have taken action to reduce risks for work that could cause serious harm</t>
  </si>
  <si>
    <t>My organisation considers both health and safety before making changes that affect me</t>
  </si>
  <si>
    <t>I'm involved in checking how successfully the organisation manages risk and wider health and safety</t>
  </si>
  <si>
    <t>I'm given the resources I need to be competent and work safely</t>
  </si>
  <si>
    <t>I'm not worried about raising health and safety concerns or having honest conversations about health and safety</t>
  </si>
  <si>
    <t>My organisation's actions show it's committed to health and safety</t>
  </si>
  <si>
    <t>If I'm physically or mentally unwell, I'll be given alternative/restricted duties</t>
  </si>
  <si>
    <t>My organisatiopn is always looking for ways to improve my health and safety</t>
  </si>
  <si>
    <t>The contractors I work with are competent and have what they need to work safely</t>
  </si>
  <si>
    <t>I think about impacts on both health and safety when I make decisions</t>
  </si>
  <si>
    <t xml:space="preserve">We have a process – which I confirm happens – for workers and their representatives to be involved in checking how successfully we manage risk and wider health and safety </t>
  </si>
  <si>
    <t>I make sure resources are available so workers are competent and have what they need to work safely</t>
  </si>
  <si>
    <t>Because of the decisions I make and the actions I take, workers are not worried about having honest conversations about health and safety or raising health and concerns with me</t>
  </si>
  <si>
    <t>The decisions I make and the actions I take prove I'm committed to health and safety</t>
  </si>
  <si>
    <t>I make sure time and resources are available so workers who are physically or mentally unwell can carry out alternative/restricted duties</t>
  </si>
  <si>
    <t>I make sure resources are available to make sure that contractors are competent and have what they need to work safely</t>
  </si>
  <si>
    <r>
      <t>We have a clear strategy in place to deal with risks to</t>
    </r>
    <r>
      <rPr>
        <b/>
        <sz val="9"/>
        <rFont val="Verdana"/>
        <family val="2"/>
      </rPr>
      <t xml:space="preserve"> safety</t>
    </r>
  </si>
  <si>
    <r>
      <t xml:space="preserve">We have a clear strategy in place to deal with risks to </t>
    </r>
    <r>
      <rPr>
        <b/>
        <sz val="9"/>
        <rFont val="Verdana"/>
        <family val="2"/>
      </rPr>
      <t>health</t>
    </r>
  </si>
  <si>
    <t>My organisation talks to me about health and safety in a way I can understand</t>
  </si>
  <si>
    <t>I'm involved in deciding how health and safety risks will be dealt with</t>
  </si>
  <si>
    <t>If I'm in danger or someone else is, I have the authority to take steps</t>
  </si>
  <si>
    <t>My organisation listens to my ideas and feedback on health and safety</t>
  </si>
  <si>
    <t>I can get involved and have my say about health and safety</t>
  </si>
  <si>
    <t>My organisation is good at sorting out health and safety disagreements or concerns</t>
  </si>
  <si>
    <t>I have the time, support and training to be involved in health and safety</t>
  </si>
  <si>
    <t>I talk with workers about health and safety in a way they can understand</t>
  </si>
  <si>
    <t>We involve workers and their representatives in deciding how health and safety risks will be dealt with</t>
  </si>
  <si>
    <t>We receive and consider workers’ feedback and ideas on health and safety matters</t>
  </si>
  <si>
    <t>We have an agreed process for workers to get involved and have their say about health and safety</t>
  </si>
  <si>
    <t>I make sure we have the time, resources and processes to encourage and support workers and their representatives to be involved in health and safety</t>
  </si>
  <si>
    <t>I always speak up and report health and safety risks and incidents</t>
  </si>
  <si>
    <t>The organisation assesses the risks to my health and safety</t>
  </si>
  <si>
    <t>The organisation has taken action (control measures) for work that could cause me serious harm</t>
  </si>
  <si>
    <t>The organisation regularly checks that the actions it takes to reduce risk (control measures) are still keeping me healthy and safe</t>
  </si>
  <si>
    <t>My organisation investigates health and safety incidents and make changes to how I do things as a result</t>
  </si>
  <si>
    <t>We assess health and safety risks</t>
  </si>
  <si>
    <t>We take action (control measures) to reduce risk for work that could cause serious harm</t>
  </si>
  <si>
    <t>We regularly check that the actions we take (control measures) to reduce risk are still keeping workers and others healthy and safe</t>
  </si>
  <si>
    <t>We have procedures to investigate each health and safety incident and changes are made to reduce the chances of it happening again</t>
  </si>
  <si>
    <t>Snr. Manager Count</t>
  </si>
  <si>
    <t>Employee Entered</t>
  </si>
  <si>
    <t>Count</t>
  </si>
  <si>
    <t>Employee survey data</t>
  </si>
  <si>
    <t>Senior Manager survey data</t>
  </si>
  <si>
    <t>Question summary</t>
  </si>
  <si>
    <t>Employees</t>
  </si>
  <si>
    <t>Senior Managers</t>
  </si>
  <si>
    <t>SafePlus self-assessment result calculator – ONLINE survey instructions</t>
  </si>
  <si>
    <t xml:space="preserve">This ‘REPORT’ sheet formats data from the 'Calcilation' sheet, to print in A4. Apart from entering  your business name and survey date in cell B-3 you do not need to enter any data or make any changes in this sheet. </t>
  </si>
  <si>
    <r>
      <rPr>
        <b/>
        <sz val="9"/>
        <color rgb="FF214884"/>
        <rFont val="Verdana"/>
        <family val="2"/>
      </rPr>
      <t>Noise</t>
    </r>
    <r>
      <rPr>
        <sz val="9"/>
        <color rgb="FF214884"/>
        <rFont val="Verdana"/>
        <family val="2"/>
      </rPr>
      <t xml:space="preserve"> – risks are managed the best they reasonably can be</t>
    </r>
  </si>
  <si>
    <r>
      <rPr>
        <b/>
        <sz val="9"/>
        <color rgb="FF214884"/>
        <rFont val="Verdana"/>
        <family val="2"/>
      </rPr>
      <t>Dust</t>
    </r>
    <r>
      <rPr>
        <sz val="9"/>
        <color rgb="FF214884"/>
        <rFont val="Verdana"/>
        <family val="2"/>
      </rPr>
      <t xml:space="preserve"> – risks are managed the best they reasonably can be</t>
    </r>
  </si>
  <si>
    <r>
      <rPr>
        <b/>
        <sz val="9"/>
        <color rgb="FF214884"/>
        <rFont val="Verdana"/>
        <family val="2"/>
      </rPr>
      <t>Hazardous substances</t>
    </r>
    <r>
      <rPr>
        <sz val="9"/>
        <color rgb="FF214884"/>
        <rFont val="Verdana"/>
        <family val="2"/>
      </rPr>
      <t xml:space="preserve"> – risks are managed the best they reasonably can be</t>
    </r>
  </si>
  <si>
    <r>
      <rPr>
        <b/>
        <sz val="9"/>
        <color rgb="FF214884"/>
        <rFont val="Verdana"/>
        <family val="2"/>
      </rPr>
      <t xml:space="preserve">Vibration </t>
    </r>
    <r>
      <rPr>
        <sz val="9"/>
        <color rgb="FF214884"/>
        <rFont val="Verdana"/>
        <family val="2"/>
      </rPr>
      <t>– risks are managed the best they reasonably can be</t>
    </r>
  </si>
  <si>
    <r>
      <rPr>
        <b/>
        <sz val="9"/>
        <color rgb="FF214884"/>
        <rFont val="Verdana"/>
        <family val="2"/>
      </rPr>
      <t>Violence</t>
    </r>
    <r>
      <rPr>
        <sz val="9"/>
        <color rgb="FF214884"/>
        <rFont val="Verdana"/>
        <family val="2"/>
      </rPr>
      <t xml:space="preserve"> – risks are managed the best they reasonably can be</t>
    </r>
  </si>
  <si>
    <r>
      <rPr>
        <b/>
        <sz val="9"/>
        <color rgb="FF214884"/>
        <rFont val="Verdana"/>
        <family val="2"/>
      </rPr>
      <t>Driving</t>
    </r>
    <r>
      <rPr>
        <sz val="9"/>
        <color rgb="FF214884"/>
        <rFont val="Verdana"/>
        <family val="2"/>
      </rPr>
      <t xml:space="preserve"> – risks are managed the best they reasonably can be</t>
    </r>
  </si>
  <si>
    <r>
      <rPr>
        <b/>
        <sz val="9"/>
        <color rgb="FF214884"/>
        <rFont val="Verdana"/>
        <family val="2"/>
      </rPr>
      <t>Machinery</t>
    </r>
    <r>
      <rPr>
        <sz val="9"/>
        <color rgb="FF214884"/>
        <rFont val="Verdana"/>
        <family val="2"/>
      </rPr>
      <t xml:space="preserve"> – risks are managed the best they reasonably can be</t>
    </r>
  </si>
  <si>
    <r>
      <rPr>
        <b/>
        <sz val="9"/>
        <color rgb="FF214884"/>
        <rFont val="Verdana"/>
        <family val="2"/>
      </rPr>
      <t>Solar UV radiation</t>
    </r>
    <r>
      <rPr>
        <sz val="9"/>
        <color rgb="FF214884"/>
        <rFont val="Verdana"/>
        <family val="2"/>
      </rPr>
      <t xml:space="preserve"> – risks are managed the best they reasonably can be</t>
    </r>
  </si>
  <si>
    <r>
      <rPr>
        <b/>
        <sz val="9"/>
        <color rgb="FF214884"/>
        <rFont val="Verdana"/>
        <family val="2"/>
      </rPr>
      <t>Hazardous energy</t>
    </r>
    <r>
      <rPr>
        <sz val="9"/>
        <color rgb="FF214884"/>
        <rFont val="Verdana"/>
        <family val="2"/>
      </rPr>
      <t xml:space="preserve"> – risks are managed the best they reasonably can be</t>
    </r>
  </si>
  <si>
    <r>
      <rPr>
        <b/>
        <sz val="9"/>
        <color rgb="FF214884"/>
        <rFont val="Verdana"/>
        <family val="2"/>
      </rPr>
      <t>Working at height</t>
    </r>
    <r>
      <rPr>
        <sz val="9"/>
        <color rgb="FF214884"/>
        <rFont val="Verdana"/>
        <family val="2"/>
      </rPr>
      <t xml:space="preserve"> – risks are managed the best they reasonably can be</t>
    </r>
  </si>
  <si>
    <r>
      <rPr>
        <b/>
        <sz val="9"/>
        <color rgb="FF214884"/>
        <rFont val="Verdana"/>
        <family val="2"/>
      </rPr>
      <t>Confined spaces</t>
    </r>
    <r>
      <rPr>
        <sz val="9"/>
        <color rgb="FF214884"/>
        <rFont val="Verdana"/>
        <family val="2"/>
      </rPr>
      <t xml:space="preserve"> – risks are managed the best they reasonably can be</t>
    </r>
  </si>
  <si>
    <r>
      <rPr>
        <b/>
        <sz val="9"/>
        <color rgb="FF214884"/>
        <rFont val="Verdana"/>
        <family val="2"/>
      </rPr>
      <t xml:space="preserve">Mobile plant </t>
    </r>
    <r>
      <rPr>
        <sz val="9"/>
        <color rgb="FF214884"/>
        <rFont val="Verdana"/>
        <family val="2"/>
      </rPr>
      <t>– risks are managed the best they reasonably can be</t>
    </r>
  </si>
  <si>
    <r>
      <rPr>
        <b/>
        <sz val="9"/>
        <color rgb="FF214884"/>
        <rFont val="Verdana"/>
        <family val="2"/>
      </rPr>
      <t xml:space="preserve">Animals </t>
    </r>
    <r>
      <rPr>
        <sz val="9"/>
        <color rgb="FF214884"/>
        <rFont val="Verdana"/>
        <family val="2"/>
      </rPr>
      <t>– risks are managed the best they reasonably can be</t>
    </r>
  </si>
  <si>
    <r>
      <rPr>
        <b/>
        <sz val="9"/>
        <color rgb="FF214884"/>
        <rFont val="Verdana"/>
        <family val="2"/>
      </rPr>
      <t>Biological hazards</t>
    </r>
    <r>
      <rPr>
        <sz val="9"/>
        <color rgb="FF214884"/>
        <rFont val="Verdana"/>
        <family val="2"/>
      </rPr>
      <t xml:space="preserve"> – risks are managed the best they reasonably can be</t>
    </r>
  </si>
  <si>
    <r>
      <rPr>
        <b/>
        <sz val="9"/>
        <color rgb="FF214884"/>
        <rFont val="Verdana"/>
        <family val="2"/>
      </rPr>
      <t>Mental health of staff who work from home</t>
    </r>
    <r>
      <rPr>
        <sz val="9"/>
        <color rgb="FF214884"/>
        <rFont val="Verdana"/>
        <family val="2"/>
      </rPr>
      <t xml:space="preserve"> – risks are managed the best they reasonably can be</t>
    </r>
  </si>
  <si>
    <r>
      <t>My organisation has a clear strategy in place to deal with risks to</t>
    </r>
    <r>
      <rPr>
        <b/>
        <sz val="10"/>
        <rFont val="Verdana"/>
        <family val="2"/>
      </rPr>
      <t xml:space="preserve"> safety</t>
    </r>
  </si>
  <si>
    <r>
      <t xml:space="preserve">My organisation has a clear strategy in place to deal with risks to </t>
    </r>
    <r>
      <rPr>
        <b/>
        <sz val="10"/>
        <rFont val="Verdana"/>
        <family val="2"/>
      </rPr>
      <t>health</t>
    </r>
  </si>
  <si>
    <r>
      <t>I'm given the time, support and right gear to look after my</t>
    </r>
    <r>
      <rPr>
        <b/>
        <sz val="10"/>
        <color theme="1"/>
        <rFont val="Verdana"/>
        <family val="2"/>
      </rPr>
      <t xml:space="preserve"> safety</t>
    </r>
  </si>
  <si>
    <r>
      <t xml:space="preserve">I'm given the time, support and right gear to look after my </t>
    </r>
    <r>
      <rPr>
        <b/>
        <sz val="10"/>
        <color theme="1"/>
        <rFont val="Verdana"/>
        <family val="2"/>
      </rPr>
      <t xml:space="preserve">health </t>
    </r>
    <r>
      <rPr>
        <sz val="10"/>
        <color theme="1"/>
        <rFont val="Verdana"/>
        <family val="2"/>
      </rPr>
      <t>at work</t>
    </r>
  </si>
  <si>
    <r>
      <t>We have a clear strategy in place to deal with risks to</t>
    </r>
    <r>
      <rPr>
        <b/>
        <sz val="10"/>
        <rFont val="Verdana"/>
        <family val="2"/>
      </rPr>
      <t xml:space="preserve"> safety</t>
    </r>
  </si>
  <si>
    <r>
      <t xml:space="preserve">We have a clear strategy in place to deal with risks to </t>
    </r>
    <r>
      <rPr>
        <b/>
        <sz val="10"/>
        <rFont val="Verdana"/>
        <family val="2"/>
      </rPr>
      <t>health</t>
    </r>
  </si>
  <si>
    <r>
      <t>I make sure enough resources are available to ensure worker</t>
    </r>
    <r>
      <rPr>
        <b/>
        <sz val="10"/>
        <color theme="1"/>
        <rFont val="Verdana"/>
        <family val="2"/>
      </rPr>
      <t xml:space="preserve"> safety</t>
    </r>
  </si>
  <si>
    <r>
      <t xml:space="preserve">I make sure enough resources are available to ensure worker </t>
    </r>
    <r>
      <rPr>
        <b/>
        <sz val="10"/>
        <color theme="1"/>
        <rFont val="Verdana"/>
        <family val="2"/>
      </rPr>
      <t>health</t>
    </r>
    <r>
      <rPr>
        <sz val="10"/>
        <color theme="1"/>
        <rFont val="Verdana"/>
        <family val="2"/>
      </rPr>
      <t xml:space="preserve"> at work</t>
    </r>
  </si>
  <si>
    <r>
      <t xml:space="preserve">The organisation identifies risks to my </t>
    </r>
    <r>
      <rPr>
        <b/>
        <sz val="10"/>
        <color theme="1"/>
        <rFont val="Verdana"/>
        <family val="2"/>
      </rPr>
      <t>safety</t>
    </r>
  </si>
  <si>
    <r>
      <t xml:space="preserve">I know the organisation identifies risks to my </t>
    </r>
    <r>
      <rPr>
        <b/>
        <sz val="10"/>
        <color theme="1"/>
        <rFont val="Verdana"/>
        <family val="2"/>
      </rPr>
      <t>health</t>
    </r>
    <r>
      <rPr>
        <sz val="10"/>
        <color theme="1"/>
        <rFont val="Verdana"/>
        <family val="2"/>
      </rPr>
      <t xml:space="preserve"> in the workplace</t>
    </r>
  </si>
  <si>
    <r>
      <t xml:space="preserve">My organisation is prepared for </t>
    </r>
    <r>
      <rPr>
        <b/>
        <sz val="10"/>
        <color theme="1"/>
        <rFont val="Verdana"/>
        <family val="2"/>
      </rPr>
      <t>emergencies</t>
    </r>
    <r>
      <rPr>
        <sz val="10"/>
        <color theme="1"/>
        <rFont val="Verdana"/>
        <family val="2"/>
      </rPr>
      <t xml:space="preserve"> and has told me what to do when one happens</t>
    </r>
  </si>
  <si>
    <r>
      <t xml:space="preserve">My organisation manages the risks to me from </t>
    </r>
    <r>
      <rPr>
        <b/>
        <sz val="10"/>
        <color theme="1"/>
        <rFont val="Verdana"/>
        <family val="2"/>
      </rPr>
      <t>manual handling</t>
    </r>
    <r>
      <rPr>
        <sz val="10"/>
        <color theme="1"/>
        <rFont val="Verdana"/>
        <family val="2"/>
      </rPr>
      <t xml:space="preserve"> the best it possibly can</t>
    </r>
  </si>
  <si>
    <r>
      <t xml:space="preserve">My organisation manages the risks to me from </t>
    </r>
    <r>
      <rPr>
        <b/>
        <sz val="10"/>
        <color theme="1"/>
        <rFont val="Verdana"/>
        <family val="2"/>
      </rPr>
      <t>slips, trips, and falls</t>
    </r>
    <r>
      <rPr>
        <sz val="10"/>
        <color theme="1"/>
        <rFont val="Verdana"/>
        <family val="2"/>
      </rPr>
      <t xml:space="preserve"> the best it possibly can</t>
    </r>
  </si>
  <si>
    <r>
      <t xml:space="preserve">My organisation manages the risks to me from </t>
    </r>
    <r>
      <rPr>
        <b/>
        <sz val="10"/>
        <color theme="1"/>
        <rFont val="Verdana"/>
        <family val="2"/>
      </rPr>
      <t>bullying</t>
    </r>
    <r>
      <rPr>
        <sz val="10"/>
        <color theme="1"/>
        <rFont val="Verdana"/>
        <family val="2"/>
      </rPr>
      <t xml:space="preserve"> the best it possibly can</t>
    </r>
  </si>
  <si>
    <r>
      <t>My organisation manages the risks to me from</t>
    </r>
    <r>
      <rPr>
        <b/>
        <sz val="10"/>
        <color theme="1"/>
        <rFont val="Verdana"/>
        <family val="2"/>
      </rPr>
      <t xml:space="preserve"> fatigue </t>
    </r>
    <r>
      <rPr>
        <sz val="10"/>
        <color theme="1"/>
        <rFont val="Verdana"/>
        <family val="2"/>
      </rPr>
      <t>the best it possibly can</t>
    </r>
  </si>
  <si>
    <r>
      <t xml:space="preserve">My organisation manages the risks to me from </t>
    </r>
    <r>
      <rPr>
        <b/>
        <sz val="10"/>
        <color theme="1"/>
        <rFont val="Verdana"/>
        <family val="2"/>
      </rPr>
      <t>work-related stress</t>
    </r>
    <r>
      <rPr>
        <sz val="10"/>
        <color theme="1"/>
        <rFont val="Verdana"/>
        <family val="2"/>
      </rPr>
      <t xml:space="preserve"> the best it possibly can</t>
    </r>
  </si>
  <si>
    <r>
      <t xml:space="preserve">My organisation manages the risks to me from </t>
    </r>
    <r>
      <rPr>
        <b/>
        <sz val="10"/>
        <color theme="1"/>
        <rFont val="Verdana"/>
        <family val="2"/>
      </rPr>
      <t>sexual harassment</t>
    </r>
    <r>
      <rPr>
        <sz val="10"/>
        <color theme="1"/>
        <rFont val="Verdana"/>
        <family val="2"/>
      </rPr>
      <t xml:space="preserve"> the best it possibly can</t>
    </r>
  </si>
  <si>
    <r>
      <t xml:space="preserve">My organisation manages the risks to me from </t>
    </r>
    <r>
      <rPr>
        <b/>
        <sz val="10"/>
        <color rgb="FF214884"/>
        <rFont val="Verdana"/>
        <family val="2"/>
      </rPr>
      <t>noise</t>
    </r>
    <r>
      <rPr>
        <sz val="10"/>
        <color rgb="FF214884"/>
        <rFont val="Verdana"/>
        <family val="2"/>
      </rPr>
      <t xml:space="preserve"> the best it possibly can</t>
    </r>
  </si>
  <si>
    <r>
      <t xml:space="preserve">My organisation manages the risks to me from </t>
    </r>
    <r>
      <rPr>
        <b/>
        <sz val="10"/>
        <color rgb="FF214884"/>
        <rFont val="Verdana"/>
        <family val="2"/>
      </rPr>
      <t>dust</t>
    </r>
    <r>
      <rPr>
        <sz val="10"/>
        <color rgb="FF214884"/>
        <rFont val="Verdana"/>
        <family val="2"/>
      </rPr>
      <t xml:space="preserve"> the best it possibly can</t>
    </r>
  </si>
  <si>
    <r>
      <t xml:space="preserve">My organisation manages the risks to me from </t>
    </r>
    <r>
      <rPr>
        <b/>
        <sz val="10"/>
        <color rgb="FF214884"/>
        <rFont val="Verdana"/>
        <family val="2"/>
      </rPr>
      <t xml:space="preserve">hazardous substances </t>
    </r>
    <r>
      <rPr>
        <sz val="10"/>
        <color rgb="FF214884"/>
        <rFont val="Verdana"/>
        <family val="2"/>
      </rPr>
      <t>the best it possibly can</t>
    </r>
  </si>
  <si>
    <r>
      <t xml:space="preserve">My organisation manages the risks to me from </t>
    </r>
    <r>
      <rPr>
        <b/>
        <sz val="10"/>
        <color rgb="FF214884"/>
        <rFont val="Verdana"/>
        <family val="2"/>
      </rPr>
      <t>vibration</t>
    </r>
    <r>
      <rPr>
        <sz val="10"/>
        <color rgb="FF214884"/>
        <rFont val="Verdana"/>
        <family val="2"/>
      </rPr>
      <t xml:space="preserve"> the best it possibly can</t>
    </r>
  </si>
  <si>
    <r>
      <t>My organisation manages the risks to me from</t>
    </r>
    <r>
      <rPr>
        <b/>
        <sz val="10"/>
        <color rgb="FF214884"/>
        <rFont val="Verdana"/>
        <family val="2"/>
      </rPr>
      <t xml:space="preserve"> violence </t>
    </r>
    <r>
      <rPr>
        <sz val="10"/>
        <color rgb="FF214884"/>
        <rFont val="Verdana"/>
        <family val="2"/>
      </rPr>
      <t>the best it possibly can</t>
    </r>
  </si>
  <si>
    <r>
      <t>My organisation manages the risks to me from</t>
    </r>
    <r>
      <rPr>
        <b/>
        <sz val="10"/>
        <color rgb="FF214884"/>
        <rFont val="Verdana"/>
        <family val="2"/>
      </rPr>
      <t xml:space="preserve"> driving</t>
    </r>
    <r>
      <rPr>
        <sz val="10"/>
        <color rgb="FF214884"/>
        <rFont val="Verdana"/>
        <family val="2"/>
      </rPr>
      <t xml:space="preserve"> the best it possibly can</t>
    </r>
  </si>
  <si>
    <r>
      <t xml:space="preserve">My organisation manages the risks to me from working with </t>
    </r>
    <r>
      <rPr>
        <b/>
        <sz val="10"/>
        <color rgb="FF214884"/>
        <rFont val="Verdana"/>
        <family val="2"/>
      </rPr>
      <t>machinery</t>
    </r>
    <r>
      <rPr>
        <sz val="10"/>
        <color rgb="FF214884"/>
        <rFont val="Verdana"/>
        <family val="2"/>
      </rPr>
      <t xml:space="preserve"> the best it possibly can</t>
    </r>
  </si>
  <si>
    <r>
      <t xml:space="preserve">My organisation manages the risks to me from </t>
    </r>
    <r>
      <rPr>
        <b/>
        <sz val="10"/>
        <color rgb="FF214884"/>
        <rFont val="Verdana"/>
        <family val="2"/>
      </rPr>
      <t>solar UV radiation</t>
    </r>
    <r>
      <rPr>
        <sz val="10"/>
        <color rgb="FF214884"/>
        <rFont val="Verdana"/>
        <family val="2"/>
      </rPr>
      <t xml:space="preserve"> the best it possibly can</t>
    </r>
  </si>
  <si>
    <r>
      <t xml:space="preserve">My organisation manages the risks to me from </t>
    </r>
    <r>
      <rPr>
        <b/>
        <sz val="10"/>
        <color rgb="FF214884"/>
        <rFont val="Verdana"/>
        <family val="2"/>
      </rPr>
      <t xml:space="preserve">hazardous energy </t>
    </r>
    <r>
      <rPr>
        <sz val="10"/>
        <color rgb="FF214884"/>
        <rFont val="Verdana"/>
        <family val="2"/>
      </rPr>
      <t>the best it possibly can</t>
    </r>
  </si>
  <si>
    <r>
      <t>My organisation manages the risks to me from</t>
    </r>
    <r>
      <rPr>
        <b/>
        <sz val="10"/>
        <color rgb="FF214884"/>
        <rFont val="Verdana"/>
        <family val="2"/>
      </rPr>
      <t xml:space="preserve"> working at height </t>
    </r>
    <r>
      <rPr>
        <sz val="10"/>
        <color rgb="FF214884"/>
        <rFont val="Verdana"/>
        <family val="2"/>
      </rPr>
      <t>the best it possibly can</t>
    </r>
  </si>
  <si>
    <r>
      <t xml:space="preserve">My organisation manages the risks to me from working in </t>
    </r>
    <r>
      <rPr>
        <b/>
        <sz val="10"/>
        <color rgb="FF214884"/>
        <rFont val="Verdana"/>
        <family val="2"/>
      </rPr>
      <t xml:space="preserve">confined spaces </t>
    </r>
    <r>
      <rPr>
        <sz val="10"/>
        <color rgb="FF214884"/>
        <rFont val="Verdana"/>
        <family val="2"/>
      </rPr>
      <t>the best it possibly can</t>
    </r>
  </si>
  <si>
    <r>
      <t xml:space="preserve">My organisation manages the risks to me from </t>
    </r>
    <r>
      <rPr>
        <b/>
        <sz val="10"/>
        <color rgb="FF214884"/>
        <rFont val="Verdana"/>
        <family val="2"/>
      </rPr>
      <t xml:space="preserve">mobile plant </t>
    </r>
    <r>
      <rPr>
        <sz val="10"/>
        <color rgb="FF214884"/>
        <rFont val="Verdana"/>
        <family val="2"/>
      </rPr>
      <t>the best it possibly can</t>
    </r>
  </si>
  <si>
    <r>
      <t xml:space="preserve">My organisation manages the risks to me from </t>
    </r>
    <r>
      <rPr>
        <b/>
        <sz val="10"/>
        <color rgb="FF214884"/>
        <rFont val="Verdana"/>
        <family val="2"/>
      </rPr>
      <t>animals</t>
    </r>
    <r>
      <rPr>
        <sz val="10"/>
        <color rgb="FF214884"/>
        <rFont val="Verdana"/>
        <family val="2"/>
      </rPr>
      <t xml:space="preserve"> the best it possibly can</t>
    </r>
  </si>
  <si>
    <r>
      <t xml:space="preserve">My organisation manages the risks to me from </t>
    </r>
    <r>
      <rPr>
        <b/>
        <sz val="10"/>
        <color rgb="FF214884"/>
        <rFont val="Verdana"/>
        <family val="2"/>
      </rPr>
      <t>biological exposures</t>
    </r>
    <r>
      <rPr>
        <sz val="10"/>
        <color rgb="FF214884"/>
        <rFont val="Verdana"/>
        <family val="2"/>
      </rPr>
      <t xml:space="preserve"> the best it possibly can</t>
    </r>
  </si>
  <si>
    <r>
      <t xml:space="preserve">My organisation manages the risks to me from working in </t>
    </r>
    <r>
      <rPr>
        <b/>
        <sz val="10"/>
        <color rgb="FF214884"/>
        <rFont val="Verdana"/>
        <family val="2"/>
      </rPr>
      <t>extreme temperatures</t>
    </r>
    <r>
      <rPr>
        <sz val="10"/>
        <color rgb="FF214884"/>
        <rFont val="Verdana"/>
        <family val="2"/>
      </rPr>
      <t xml:space="preserve"> the best it possibly can</t>
    </r>
  </si>
  <si>
    <r>
      <t xml:space="preserve">My organisation makes sure my </t>
    </r>
    <r>
      <rPr>
        <b/>
        <sz val="10"/>
        <color rgb="FF214884"/>
        <rFont val="Verdana"/>
        <family val="2"/>
      </rPr>
      <t>mental health</t>
    </r>
    <r>
      <rPr>
        <sz val="10"/>
        <color rgb="FF214884"/>
        <rFont val="Verdana"/>
        <family val="2"/>
      </rPr>
      <t xml:space="preserve"> is looked after </t>
    </r>
    <r>
      <rPr>
        <b/>
        <sz val="10"/>
        <color rgb="FF214884"/>
        <rFont val="Verdana"/>
        <family val="2"/>
      </rPr>
      <t>when I work from home</t>
    </r>
  </si>
  <si>
    <r>
      <t xml:space="preserve">We identify the risks to worker </t>
    </r>
    <r>
      <rPr>
        <b/>
        <sz val="10"/>
        <color theme="1"/>
        <rFont val="Verdana"/>
        <family val="2"/>
      </rPr>
      <t>safety</t>
    </r>
  </si>
  <si>
    <r>
      <t xml:space="preserve">We identify the risks to worker </t>
    </r>
    <r>
      <rPr>
        <b/>
        <sz val="10"/>
        <color theme="1"/>
        <rFont val="Verdana"/>
        <family val="2"/>
      </rPr>
      <t xml:space="preserve">health </t>
    </r>
    <r>
      <rPr>
        <sz val="10"/>
        <color theme="1"/>
        <rFont val="Verdana"/>
        <family val="2"/>
      </rPr>
      <t>in the workplace</t>
    </r>
  </si>
  <si>
    <r>
      <t xml:space="preserve">We have an </t>
    </r>
    <r>
      <rPr>
        <b/>
        <sz val="10"/>
        <color theme="1"/>
        <rFont val="Verdana"/>
        <family val="2"/>
      </rPr>
      <t>emergency plan</t>
    </r>
    <r>
      <rPr>
        <sz val="10"/>
        <color theme="1"/>
        <rFont val="Verdana"/>
        <family val="2"/>
      </rPr>
      <t xml:space="preserve"> in place that workers know</t>
    </r>
  </si>
  <si>
    <r>
      <t xml:space="preserve">We manage the risks from </t>
    </r>
    <r>
      <rPr>
        <b/>
        <sz val="10"/>
        <color theme="1"/>
        <rFont val="Verdana"/>
        <family val="2"/>
      </rPr>
      <t>manual handling</t>
    </r>
    <r>
      <rPr>
        <sz val="10"/>
        <color theme="1"/>
        <rFont val="Verdana"/>
        <family val="2"/>
      </rPr>
      <t xml:space="preserve"> the best we possibly can</t>
    </r>
  </si>
  <si>
    <r>
      <t>We manage the risks from</t>
    </r>
    <r>
      <rPr>
        <b/>
        <sz val="10"/>
        <color theme="1"/>
        <rFont val="Verdana"/>
        <family val="2"/>
      </rPr>
      <t xml:space="preserve"> slips, trips and falls</t>
    </r>
    <r>
      <rPr>
        <sz val="10"/>
        <color theme="1"/>
        <rFont val="Verdana"/>
        <family val="2"/>
      </rPr>
      <t xml:space="preserve"> the best we possibly can</t>
    </r>
  </si>
  <si>
    <r>
      <t xml:space="preserve">We manage the risks from </t>
    </r>
    <r>
      <rPr>
        <b/>
        <sz val="10"/>
        <color theme="1"/>
        <rFont val="Verdana"/>
        <family val="2"/>
      </rPr>
      <t>bullying</t>
    </r>
    <r>
      <rPr>
        <sz val="10"/>
        <color theme="1"/>
        <rFont val="Verdana"/>
        <family val="2"/>
      </rPr>
      <t xml:space="preserve"> the best we possibly can</t>
    </r>
  </si>
  <si>
    <r>
      <t xml:space="preserve">We manage the risks from </t>
    </r>
    <r>
      <rPr>
        <b/>
        <sz val="10"/>
        <color theme="1"/>
        <rFont val="Verdana"/>
        <family val="2"/>
      </rPr>
      <t>fatigue</t>
    </r>
    <r>
      <rPr>
        <sz val="10"/>
        <color theme="1"/>
        <rFont val="Verdana"/>
        <family val="2"/>
      </rPr>
      <t xml:space="preserve"> the best we possibly can</t>
    </r>
  </si>
  <si>
    <r>
      <t xml:space="preserve">I'm certain the organisation manages the risks from </t>
    </r>
    <r>
      <rPr>
        <b/>
        <sz val="10"/>
        <color theme="1"/>
        <rFont val="Verdana"/>
        <family val="2"/>
      </rPr>
      <t>work-related stress</t>
    </r>
    <r>
      <rPr>
        <sz val="10"/>
        <color theme="1"/>
        <rFont val="Verdana"/>
        <family val="2"/>
      </rPr>
      <t xml:space="preserve"> the best it possibly can</t>
    </r>
  </si>
  <si>
    <r>
      <t xml:space="preserve">We manage the risks from </t>
    </r>
    <r>
      <rPr>
        <b/>
        <sz val="10"/>
        <color theme="1"/>
        <rFont val="Verdana"/>
        <family val="2"/>
      </rPr>
      <t>sexual harassment</t>
    </r>
    <r>
      <rPr>
        <sz val="10"/>
        <color theme="1"/>
        <rFont val="Verdana"/>
        <family val="2"/>
      </rPr>
      <t xml:space="preserve"> the best we possibly can</t>
    </r>
  </si>
  <si>
    <r>
      <t xml:space="preserve">We manage the risks from </t>
    </r>
    <r>
      <rPr>
        <b/>
        <sz val="10"/>
        <color rgb="FF214884"/>
        <rFont val="Verdana"/>
        <family val="2"/>
      </rPr>
      <t>noise</t>
    </r>
    <r>
      <rPr>
        <sz val="10"/>
        <color rgb="FF214884"/>
        <rFont val="Verdana"/>
        <family val="2"/>
      </rPr>
      <t xml:space="preserve"> the best we possibly can</t>
    </r>
  </si>
  <si>
    <r>
      <t>We manage the risks from</t>
    </r>
    <r>
      <rPr>
        <b/>
        <sz val="10"/>
        <color rgb="FF214884"/>
        <rFont val="Verdana"/>
        <family val="2"/>
      </rPr>
      <t xml:space="preserve"> dust </t>
    </r>
    <r>
      <rPr>
        <sz val="10"/>
        <color rgb="FF214884"/>
        <rFont val="Verdana"/>
        <family val="2"/>
      </rPr>
      <t>the best we possibly can</t>
    </r>
  </si>
  <si>
    <r>
      <t xml:space="preserve">We manage the risks from </t>
    </r>
    <r>
      <rPr>
        <b/>
        <sz val="10"/>
        <color rgb="FF214884"/>
        <rFont val="Verdana"/>
        <family val="2"/>
      </rPr>
      <t>hazardous substances</t>
    </r>
    <r>
      <rPr>
        <sz val="10"/>
        <color rgb="FF214884"/>
        <rFont val="Verdana"/>
        <family val="2"/>
      </rPr>
      <t xml:space="preserve"> the best we possibly can</t>
    </r>
  </si>
  <si>
    <r>
      <t xml:space="preserve">We manage the risks from </t>
    </r>
    <r>
      <rPr>
        <b/>
        <sz val="10"/>
        <color rgb="FF214884"/>
        <rFont val="Verdana"/>
        <family val="2"/>
      </rPr>
      <t>vibration</t>
    </r>
    <r>
      <rPr>
        <sz val="10"/>
        <color rgb="FF214884"/>
        <rFont val="Verdana"/>
        <family val="2"/>
      </rPr>
      <t xml:space="preserve"> the best we possibly can</t>
    </r>
  </si>
  <si>
    <r>
      <t xml:space="preserve">We manage the risks from </t>
    </r>
    <r>
      <rPr>
        <b/>
        <sz val="10"/>
        <color rgb="FF214884"/>
        <rFont val="Verdana"/>
        <family val="2"/>
      </rPr>
      <t>violence</t>
    </r>
    <r>
      <rPr>
        <sz val="10"/>
        <color rgb="FF214884"/>
        <rFont val="Verdana"/>
        <family val="2"/>
      </rPr>
      <t xml:space="preserve"> the best we possibly can</t>
    </r>
  </si>
  <si>
    <r>
      <t xml:space="preserve">We manage the risks from </t>
    </r>
    <r>
      <rPr>
        <b/>
        <sz val="10"/>
        <color rgb="FF214884"/>
        <rFont val="Verdana"/>
        <family val="2"/>
      </rPr>
      <t>driving</t>
    </r>
    <r>
      <rPr>
        <sz val="10"/>
        <color rgb="FF214884"/>
        <rFont val="Verdana"/>
        <family val="2"/>
      </rPr>
      <t xml:space="preserve"> the best we possibly can</t>
    </r>
  </si>
  <si>
    <r>
      <t xml:space="preserve">We manage the risks from working with </t>
    </r>
    <r>
      <rPr>
        <b/>
        <sz val="10"/>
        <color rgb="FF214884"/>
        <rFont val="Verdana"/>
        <family val="2"/>
      </rPr>
      <t xml:space="preserve">machinery </t>
    </r>
    <r>
      <rPr>
        <sz val="10"/>
        <color rgb="FF214884"/>
        <rFont val="Verdana"/>
        <family val="2"/>
      </rPr>
      <t>the best we possibly can</t>
    </r>
  </si>
  <si>
    <r>
      <t xml:space="preserve">We manage the risks from </t>
    </r>
    <r>
      <rPr>
        <b/>
        <sz val="10"/>
        <color rgb="FF214884"/>
        <rFont val="Verdana"/>
        <family val="2"/>
      </rPr>
      <t>solar UV radiation</t>
    </r>
    <r>
      <rPr>
        <sz val="10"/>
        <color rgb="FF214884"/>
        <rFont val="Verdana"/>
        <family val="2"/>
      </rPr>
      <t xml:space="preserve"> the best we possibly can</t>
    </r>
  </si>
  <si>
    <r>
      <t xml:space="preserve">We manage the risks from </t>
    </r>
    <r>
      <rPr>
        <b/>
        <sz val="10"/>
        <color rgb="FF214884"/>
        <rFont val="Verdana"/>
        <family val="2"/>
      </rPr>
      <t xml:space="preserve">hazardous energy </t>
    </r>
    <r>
      <rPr>
        <sz val="10"/>
        <color rgb="FF214884"/>
        <rFont val="Verdana"/>
        <family val="2"/>
      </rPr>
      <t>the best we possibly can</t>
    </r>
  </si>
  <si>
    <r>
      <t xml:space="preserve">We manage the risks from </t>
    </r>
    <r>
      <rPr>
        <b/>
        <sz val="10"/>
        <color rgb="FF214884"/>
        <rFont val="Verdana"/>
        <family val="2"/>
      </rPr>
      <t>working at height</t>
    </r>
    <r>
      <rPr>
        <sz val="10"/>
        <color rgb="FF214884"/>
        <rFont val="Verdana"/>
        <family val="2"/>
      </rPr>
      <t xml:space="preserve"> the best we possibly can</t>
    </r>
  </si>
  <si>
    <r>
      <t xml:space="preserve">We manage the risks from working in </t>
    </r>
    <r>
      <rPr>
        <b/>
        <sz val="10"/>
        <color rgb="FF214884"/>
        <rFont val="Verdana"/>
        <family val="2"/>
      </rPr>
      <t>confined spaces</t>
    </r>
    <r>
      <rPr>
        <sz val="10"/>
        <color rgb="FF214884"/>
        <rFont val="Verdana"/>
        <family val="2"/>
      </rPr>
      <t xml:space="preserve"> the best we possibly can</t>
    </r>
  </si>
  <si>
    <r>
      <t xml:space="preserve">We manage the risks from </t>
    </r>
    <r>
      <rPr>
        <b/>
        <sz val="10"/>
        <color rgb="FF214884"/>
        <rFont val="Verdana"/>
        <family val="2"/>
      </rPr>
      <t>mobile plant</t>
    </r>
    <r>
      <rPr>
        <sz val="10"/>
        <color rgb="FF214884"/>
        <rFont val="Verdana"/>
        <family val="2"/>
      </rPr>
      <t xml:space="preserve"> the best we possibly can</t>
    </r>
  </si>
  <si>
    <r>
      <t xml:space="preserve">We manage the risks from </t>
    </r>
    <r>
      <rPr>
        <b/>
        <sz val="10"/>
        <color rgb="FF214884"/>
        <rFont val="Verdana"/>
        <family val="2"/>
      </rPr>
      <t xml:space="preserve">animals </t>
    </r>
    <r>
      <rPr>
        <sz val="10"/>
        <color rgb="FF214884"/>
        <rFont val="Verdana"/>
        <family val="2"/>
      </rPr>
      <t>the best we possibly can</t>
    </r>
  </si>
  <si>
    <r>
      <t xml:space="preserve">We manage the risks from </t>
    </r>
    <r>
      <rPr>
        <b/>
        <sz val="10"/>
        <color rgb="FF214884"/>
        <rFont val="Verdana"/>
        <family val="2"/>
      </rPr>
      <t xml:space="preserve">biological exposures </t>
    </r>
    <r>
      <rPr>
        <sz val="10"/>
        <color rgb="FF214884"/>
        <rFont val="Verdana"/>
        <family val="2"/>
      </rPr>
      <t>the best we possibly can</t>
    </r>
  </si>
  <si>
    <r>
      <t>We manage the risks from working in t</t>
    </r>
    <r>
      <rPr>
        <b/>
        <sz val="10"/>
        <color rgb="FF214884"/>
        <rFont val="Verdana"/>
        <family val="2"/>
      </rPr>
      <t>emperature extremes</t>
    </r>
    <r>
      <rPr>
        <sz val="10"/>
        <color rgb="FF214884"/>
        <rFont val="Verdana"/>
        <family val="2"/>
      </rPr>
      <t xml:space="preserve"> the best we possibly can</t>
    </r>
  </si>
  <si>
    <r>
      <t xml:space="preserve">We manage the risks to the </t>
    </r>
    <r>
      <rPr>
        <b/>
        <sz val="10"/>
        <color rgb="FF214884"/>
        <rFont val="Verdana"/>
        <family val="2"/>
      </rPr>
      <t>mental health of staff who work from home</t>
    </r>
    <r>
      <rPr>
        <sz val="10"/>
        <color rgb="FF214884"/>
        <rFont val="Verdana"/>
        <family val="2"/>
      </rPr>
      <t xml:space="preserve"> so far as is reasonably practicable</t>
    </r>
  </si>
  <si>
    <t>Because of the way our leaders lead, workers are not worried about raising concerns or having honest conversations</t>
  </si>
  <si>
    <r>
      <t xml:space="preserve">We have a plan in place to deal with </t>
    </r>
    <r>
      <rPr>
        <b/>
        <sz val="9"/>
        <color theme="1"/>
        <rFont val="Verdana"/>
        <family val="2"/>
      </rPr>
      <t>emergencies</t>
    </r>
    <r>
      <rPr>
        <sz val="9"/>
        <color theme="1"/>
        <rFont val="Verdana"/>
        <family val="2"/>
      </rPr>
      <t>. Everyone knows what to do if an emergency happens</t>
    </r>
  </si>
  <si>
    <r>
      <t xml:space="preserve">Risks from </t>
    </r>
    <r>
      <rPr>
        <b/>
        <sz val="9"/>
        <color theme="1"/>
        <rFont val="Verdana"/>
        <family val="2"/>
      </rPr>
      <t>manual handling</t>
    </r>
    <r>
      <rPr>
        <sz val="9"/>
        <color theme="1"/>
        <rFont val="Verdana"/>
        <family val="2"/>
      </rPr>
      <t xml:space="preserve"> at work are managed the best they reasonably can be</t>
    </r>
  </si>
  <si>
    <r>
      <t xml:space="preserve">Risks from </t>
    </r>
    <r>
      <rPr>
        <b/>
        <sz val="9"/>
        <color theme="1"/>
        <rFont val="Verdana"/>
        <family val="2"/>
      </rPr>
      <t>slips, trips, and falls</t>
    </r>
    <r>
      <rPr>
        <sz val="9"/>
        <color theme="1"/>
        <rFont val="Verdana"/>
        <family val="2"/>
      </rPr>
      <t xml:space="preserve"> at work are managed the best they reasonably can be</t>
    </r>
  </si>
  <si>
    <r>
      <t xml:space="preserve">Risks from </t>
    </r>
    <r>
      <rPr>
        <b/>
        <sz val="9"/>
        <color theme="1"/>
        <rFont val="Verdana"/>
        <family val="2"/>
      </rPr>
      <t>bullying</t>
    </r>
    <r>
      <rPr>
        <sz val="9"/>
        <color theme="1"/>
        <rFont val="Verdana"/>
        <family val="2"/>
      </rPr>
      <t xml:space="preserve"> at work are managed the best they reasonably can be</t>
    </r>
  </si>
  <si>
    <r>
      <t xml:space="preserve">Risks from </t>
    </r>
    <r>
      <rPr>
        <b/>
        <sz val="9"/>
        <color theme="1"/>
        <rFont val="Verdana"/>
        <family val="2"/>
      </rPr>
      <t xml:space="preserve">fatigue </t>
    </r>
    <r>
      <rPr>
        <sz val="9"/>
        <color theme="1"/>
        <rFont val="Verdana"/>
        <family val="2"/>
      </rPr>
      <t>due to</t>
    </r>
    <r>
      <rPr>
        <b/>
        <sz val="9"/>
        <color theme="1"/>
        <rFont val="Verdana"/>
        <family val="2"/>
      </rPr>
      <t xml:space="preserve"> </t>
    </r>
    <r>
      <rPr>
        <sz val="9"/>
        <color theme="1"/>
        <rFont val="Verdana"/>
        <family val="2"/>
      </rPr>
      <t>work are managed the best they reasonably can be</t>
    </r>
  </si>
  <si>
    <r>
      <t xml:space="preserve">Risks from </t>
    </r>
    <r>
      <rPr>
        <b/>
        <sz val="9"/>
        <color theme="1"/>
        <rFont val="Verdana"/>
        <family val="2"/>
      </rPr>
      <t>work-related stress</t>
    </r>
    <r>
      <rPr>
        <sz val="9"/>
        <color theme="1"/>
        <rFont val="Verdana"/>
        <family val="2"/>
      </rPr>
      <t xml:space="preserve"> are managed the best they reasonably can be</t>
    </r>
  </si>
  <si>
    <r>
      <t xml:space="preserve">Risks from </t>
    </r>
    <r>
      <rPr>
        <b/>
        <sz val="9"/>
        <color theme="1"/>
        <rFont val="Verdana"/>
        <family val="2"/>
      </rPr>
      <t xml:space="preserve">sexual harassment </t>
    </r>
    <r>
      <rPr>
        <sz val="9"/>
        <color theme="1"/>
        <rFont val="Verdana"/>
        <family val="2"/>
      </rPr>
      <t>at</t>
    </r>
    <r>
      <rPr>
        <b/>
        <sz val="9"/>
        <color theme="1"/>
        <rFont val="Verdana"/>
        <family val="2"/>
      </rPr>
      <t xml:space="preserve"> </t>
    </r>
    <r>
      <rPr>
        <sz val="9"/>
        <color theme="1"/>
        <rFont val="Verdana"/>
        <family val="2"/>
      </rPr>
      <t>work are managed the best they reasonably can be</t>
    </r>
  </si>
  <si>
    <r>
      <t xml:space="preserve">Risks from </t>
    </r>
    <r>
      <rPr>
        <b/>
        <sz val="9"/>
        <color rgb="FF214884"/>
        <rFont val="Verdana"/>
        <family val="2"/>
      </rPr>
      <t>noise</t>
    </r>
    <r>
      <rPr>
        <sz val="9"/>
        <color rgb="FF214884"/>
        <rFont val="Verdana"/>
        <family val="2"/>
      </rPr>
      <t xml:space="preserve"> at work are managed the best it reasonably can be</t>
    </r>
  </si>
  <si>
    <r>
      <t xml:space="preserve">Risks from </t>
    </r>
    <r>
      <rPr>
        <b/>
        <sz val="9"/>
        <color rgb="FF214884"/>
        <rFont val="Verdana"/>
        <family val="2"/>
      </rPr>
      <t>dust</t>
    </r>
    <r>
      <rPr>
        <sz val="9"/>
        <color rgb="FF214884"/>
        <rFont val="Verdana"/>
        <family val="2"/>
      </rPr>
      <t xml:space="preserve"> at work are managed the best they reasonably can be</t>
    </r>
  </si>
  <si>
    <r>
      <t xml:space="preserve">Risks from </t>
    </r>
    <r>
      <rPr>
        <b/>
        <sz val="9"/>
        <color rgb="FF214884"/>
        <rFont val="Verdana"/>
        <family val="2"/>
      </rPr>
      <t xml:space="preserve">hazardous substances </t>
    </r>
    <r>
      <rPr>
        <sz val="9"/>
        <color rgb="FF214884"/>
        <rFont val="Verdana"/>
        <family val="2"/>
      </rPr>
      <t>at work are managed the best they reasonably can be</t>
    </r>
  </si>
  <si>
    <r>
      <t xml:space="preserve">Risks from </t>
    </r>
    <r>
      <rPr>
        <b/>
        <sz val="9"/>
        <color rgb="FF214884"/>
        <rFont val="Verdana"/>
        <family val="2"/>
      </rPr>
      <t xml:space="preserve">vibration </t>
    </r>
    <r>
      <rPr>
        <sz val="9"/>
        <color rgb="FF214884"/>
        <rFont val="Verdana"/>
        <family val="2"/>
      </rPr>
      <t>at work are managed the best they reasonably can be</t>
    </r>
  </si>
  <si>
    <r>
      <t xml:space="preserve">Risks from </t>
    </r>
    <r>
      <rPr>
        <b/>
        <sz val="9"/>
        <color rgb="FF214884"/>
        <rFont val="Verdana"/>
        <family val="2"/>
      </rPr>
      <t xml:space="preserve">violence </t>
    </r>
    <r>
      <rPr>
        <sz val="9"/>
        <color rgb="FF214884"/>
        <rFont val="Verdana"/>
        <family val="2"/>
      </rPr>
      <t>at work are managed the best they reasonably can be</t>
    </r>
  </si>
  <si>
    <r>
      <t xml:space="preserve">Risks from </t>
    </r>
    <r>
      <rPr>
        <b/>
        <sz val="9"/>
        <color rgb="FF214884"/>
        <rFont val="Verdana"/>
        <family val="2"/>
      </rPr>
      <t xml:space="preserve">driving </t>
    </r>
    <r>
      <rPr>
        <sz val="9"/>
        <color rgb="FF214884"/>
        <rFont val="Verdana"/>
        <family val="2"/>
      </rPr>
      <t>at work are managed the best they reasonably can be</t>
    </r>
  </si>
  <si>
    <r>
      <t xml:space="preserve">Risks from </t>
    </r>
    <r>
      <rPr>
        <b/>
        <sz val="9"/>
        <color rgb="FF214884"/>
        <rFont val="Verdana"/>
        <family val="2"/>
      </rPr>
      <t xml:space="preserve">machinery </t>
    </r>
    <r>
      <rPr>
        <sz val="9"/>
        <color rgb="FF214884"/>
        <rFont val="Verdana"/>
        <family val="2"/>
      </rPr>
      <t>at work are managed the best they reasonably can be</t>
    </r>
  </si>
  <si>
    <r>
      <t xml:space="preserve">Risks from solar </t>
    </r>
    <r>
      <rPr>
        <b/>
        <sz val="9"/>
        <color rgb="FF214884"/>
        <rFont val="Verdana"/>
        <family val="2"/>
      </rPr>
      <t>UV radiation</t>
    </r>
    <r>
      <rPr>
        <sz val="9"/>
        <color rgb="FF214884"/>
        <rFont val="Verdana"/>
        <family val="2"/>
      </rPr>
      <t xml:space="preserve"> are managed the best they reasonably can be</t>
    </r>
  </si>
  <si>
    <r>
      <t xml:space="preserve">Risks from </t>
    </r>
    <r>
      <rPr>
        <b/>
        <sz val="9"/>
        <color rgb="FF214884"/>
        <rFont val="Verdana"/>
        <family val="2"/>
      </rPr>
      <t xml:space="preserve">hazardous energy </t>
    </r>
    <r>
      <rPr>
        <sz val="9"/>
        <color rgb="FF214884"/>
        <rFont val="Verdana"/>
        <family val="2"/>
      </rPr>
      <t>at work are managed the best they reasonably can be</t>
    </r>
  </si>
  <si>
    <r>
      <t xml:space="preserve">Risks from </t>
    </r>
    <r>
      <rPr>
        <b/>
        <sz val="9"/>
        <color rgb="FF214884"/>
        <rFont val="Verdana"/>
        <family val="2"/>
      </rPr>
      <t>working at height</t>
    </r>
    <r>
      <rPr>
        <sz val="9"/>
        <color rgb="FF214884"/>
        <rFont val="Verdana"/>
        <family val="2"/>
      </rPr>
      <t xml:space="preserve"> are managed the best they reasonably can be</t>
    </r>
  </si>
  <si>
    <r>
      <t xml:space="preserve">Risks from </t>
    </r>
    <r>
      <rPr>
        <b/>
        <sz val="9"/>
        <color rgb="FF214884"/>
        <rFont val="Verdana"/>
        <family val="2"/>
      </rPr>
      <t>confined spaces</t>
    </r>
    <r>
      <rPr>
        <sz val="9"/>
        <color rgb="FF214884"/>
        <rFont val="Verdana"/>
        <family val="2"/>
      </rPr>
      <t xml:space="preserve"> work are managed the best they reasonably can be</t>
    </r>
  </si>
  <si>
    <r>
      <t xml:space="preserve">Risks from </t>
    </r>
    <r>
      <rPr>
        <b/>
        <sz val="9"/>
        <color rgb="FF214884"/>
        <rFont val="Verdana"/>
        <family val="2"/>
      </rPr>
      <t>mobile plant</t>
    </r>
    <r>
      <rPr>
        <sz val="9"/>
        <color rgb="FF214884"/>
        <rFont val="Verdana"/>
        <family val="2"/>
      </rPr>
      <t xml:space="preserve"> at work are managed the best they reasonably can be</t>
    </r>
  </si>
  <si>
    <r>
      <t xml:space="preserve">Risks from </t>
    </r>
    <r>
      <rPr>
        <b/>
        <sz val="9"/>
        <color rgb="FF214884"/>
        <rFont val="Verdana"/>
        <family val="2"/>
      </rPr>
      <t xml:space="preserve">animals </t>
    </r>
    <r>
      <rPr>
        <sz val="9"/>
        <color rgb="FF214884"/>
        <rFont val="Verdana"/>
        <family val="2"/>
      </rPr>
      <t>during work</t>
    </r>
    <r>
      <rPr>
        <b/>
        <sz val="9"/>
        <color rgb="FF214884"/>
        <rFont val="Verdana"/>
        <family val="2"/>
      </rPr>
      <t xml:space="preserve"> </t>
    </r>
    <r>
      <rPr>
        <sz val="9"/>
        <color rgb="FF214884"/>
        <rFont val="Verdana"/>
        <family val="2"/>
      </rPr>
      <t>are managed the best they reasonably can be</t>
    </r>
  </si>
  <si>
    <r>
      <t xml:space="preserve">Risks from </t>
    </r>
    <r>
      <rPr>
        <b/>
        <sz val="9"/>
        <color rgb="FF214884"/>
        <rFont val="Verdana"/>
        <family val="2"/>
      </rPr>
      <t xml:space="preserve">biological hazards </t>
    </r>
    <r>
      <rPr>
        <sz val="9"/>
        <color rgb="FF214884"/>
        <rFont val="Verdana"/>
        <family val="2"/>
      </rPr>
      <t>at work</t>
    </r>
    <r>
      <rPr>
        <b/>
        <sz val="9"/>
        <color rgb="FF214884"/>
        <rFont val="Verdana"/>
        <family val="2"/>
      </rPr>
      <t xml:space="preserve"> </t>
    </r>
    <r>
      <rPr>
        <sz val="9"/>
        <color rgb="FF214884"/>
        <rFont val="Verdana"/>
        <family val="2"/>
      </rPr>
      <t>are managed the best they reasonably can be</t>
    </r>
  </si>
  <si>
    <r>
      <t xml:space="preserve">Risks from working in </t>
    </r>
    <r>
      <rPr>
        <b/>
        <sz val="9"/>
        <color rgb="FF214884"/>
        <rFont val="Verdana"/>
        <family val="2"/>
      </rPr>
      <t>extreme</t>
    </r>
    <r>
      <rPr>
        <sz val="9"/>
        <color rgb="FF214884"/>
        <rFont val="Verdana"/>
        <family val="2"/>
      </rPr>
      <t xml:space="preserve"> </t>
    </r>
    <r>
      <rPr>
        <b/>
        <sz val="9"/>
        <color rgb="FF214884"/>
        <rFont val="Verdana"/>
        <family val="2"/>
      </rPr>
      <t xml:space="preserve">temperature </t>
    </r>
    <r>
      <rPr>
        <sz val="9"/>
        <color rgb="FF214884"/>
        <rFont val="Verdana"/>
        <family val="2"/>
      </rPr>
      <t>at work</t>
    </r>
    <r>
      <rPr>
        <b/>
        <sz val="9"/>
        <color rgb="FF214884"/>
        <rFont val="Verdana"/>
        <family val="2"/>
      </rPr>
      <t xml:space="preserve"> </t>
    </r>
    <r>
      <rPr>
        <sz val="9"/>
        <color rgb="FF214884"/>
        <rFont val="Verdana"/>
        <family val="2"/>
      </rPr>
      <t>are managed the best they reasonably can be</t>
    </r>
  </si>
  <si>
    <r>
      <t xml:space="preserve">Risks to the </t>
    </r>
    <r>
      <rPr>
        <b/>
        <sz val="9"/>
        <color rgb="FF214884"/>
        <rFont val="Verdana"/>
        <family val="2"/>
      </rPr>
      <t>mental health of staff who work from home</t>
    </r>
    <r>
      <rPr>
        <sz val="9"/>
        <color rgb="FF214884"/>
        <rFont val="Verdana"/>
        <family val="2"/>
      </rPr>
      <t xml:space="preserve"> are managed the best they reasonably can be</t>
    </r>
  </si>
  <si>
    <r>
      <t>Our leaders make enough resources available to ensure worker</t>
    </r>
    <r>
      <rPr>
        <b/>
        <sz val="9"/>
        <color theme="1"/>
        <rFont val="Verdana"/>
        <family val="2"/>
      </rPr>
      <t xml:space="preserve"> safety</t>
    </r>
  </si>
  <si>
    <r>
      <t xml:space="preserve">Our leaders make enough resources available to ensure worker </t>
    </r>
    <r>
      <rPr>
        <b/>
        <sz val="9"/>
        <color theme="1"/>
        <rFont val="Verdana"/>
        <family val="2"/>
      </rPr>
      <t>health</t>
    </r>
  </si>
  <si>
    <t xml:space="preserve">Overall Element Maturity: </t>
  </si>
  <si>
    <t>Ref.</t>
  </si>
  <si>
    <t>Employee 
Mean Score</t>
  </si>
  <si>
    <t>Snr. Manager Mean Score</t>
  </si>
  <si>
    <t>Combined 
Mean Score</t>
  </si>
  <si>
    <r>
      <t xml:space="preserve">Leadership </t>
    </r>
    <r>
      <rPr>
        <sz val="12"/>
        <color theme="0"/>
        <rFont val="Verdana"/>
        <family val="2"/>
      </rPr>
      <t>ratings data input sheet</t>
    </r>
    <r>
      <rPr>
        <b/>
        <sz val="12"/>
        <color theme="0"/>
        <rFont val="Verdana"/>
        <family val="2"/>
      </rPr>
      <t xml:space="preserve"> </t>
    </r>
  </si>
  <si>
    <t>Questions</t>
  </si>
  <si>
    <r>
      <t xml:space="preserve">Risk Management </t>
    </r>
    <r>
      <rPr>
        <sz val="12"/>
        <color theme="1"/>
        <rFont val="Verdana"/>
        <family val="2"/>
      </rPr>
      <t>ratings data input sheet</t>
    </r>
  </si>
  <si>
    <r>
      <t xml:space="preserve">Worker Engagement </t>
    </r>
    <r>
      <rPr>
        <sz val="12"/>
        <color theme="1"/>
        <rFont val="Verdana"/>
        <family val="2"/>
      </rPr>
      <t>ratings data input sheet</t>
    </r>
  </si>
  <si>
    <t>WorkSafe-SafePlus</t>
  </si>
  <si>
    <r>
      <t xml:space="preserve">This ‘Calculation’ sheet uses your data input from the Leadership, Worker Engagement and Risk Management input sheets. You </t>
    </r>
    <r>
      <rPr>
        <b/>
        <sz val="10"/>
        <color theme="1"/>
        <rFont val="Verdana"/>
        <family val="2"/>
      </rPr>
      <t>do not enter any data or make any changes</t>
    </r>
    <r>
      <rPr>
        <sz val="10"/>
        <color theme="1"/>
        <rFont val="Verdana"/>
        <family val="2"/>
      </rPr>
      <t xml:space="preserve"> in this sheet. </t>
    </r>
  </si>
  <si>
    <r>
      <rPr>
        <b/>
        <sz val="9"/>
        <color rgb="FF214884"/>
        <rFont val="Verdana"/>
        <family val="2"/>
      </rPr>
      <t>Extreme temperatures</t>
    </r>
    <r>
      <rPr>
        <sz val="9"/>
        <color rgb="FF214884"/>
        <rFont val="Verdana"/>
        <family val="2"/>
      </rPr>
      <t xml:space="preserve"> – risks are managed the best they reasonably can be</t>
    </r>
  </si>
  <si>
    <t>How to use – Online surveys result calculator guide</t>
  </si>
  <si>
    <r>
      <t xml:space="preserve">The following link opens a step-by-step guide to using the calculator and getting your SafePlus report. 
</t>
    </r>
    <r>
      <rPr>
        <b/>
        <sz val="11"/>
        <color theme="1"/>
        <rFont val="Aptos"/>
        <family val="2"/>
      </rPr>
      <t>Click to open.</t>
    </r>
  </si>
  <si>
    <r>
      <t>Use this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 xml:space="preserve">result calculator if all survey responses were collected using an </t>
    </r>
    <r>
      <rPr>
        <b/>
        <sz val="10"/>
        <color theme="1"/>
        <rFont val="Verdana"/>
        <family val="2"/>
      </rPr>
      <t>online survey management tool</t>
    </r>
    <r>
      <rPr>
        <sz val="10"/>
        <color theme="1"/>
        <rFont val="Verdana"/>
        <family val="2"/>
      </rPr>
      <t xml:space="preserve">.
</t>
    </r>
    <r>
      <rPr>
        <b/>
        <sz val="10"/>
        <color theme="1"/>
        <rFont val="Verdana"/>
        <family val="2"/>
      </rPr>
      <t>To start</t>
    </r>
    <r>
      <rPr>
        <sz val="10"/>
        <color theme="1"/>
        <rFont val="Verdana"/>
        <family val="2"/>
      </rPr>
      <t>, you may need to click '</t>
    </r>
    <r>
      <rPr>
        <b/>
        <sz val="10"/>
        <color theme="1"/>
        <rFont val="Verdana"/>
        <family val="2"/>
      </rPr>
      <t>Enable Editing</t>
    </r>
    <r>
      <rPr>
        <sz val="10"/>
        <color theme="1"/>
        <rFont val="Verdana"/>
        <family val="2"/>
      </rPr>
      <t>' (button near top of screen). Then '</t>
    </r>
    <r>
      <rPr>
        <b/>
        <sz val="10"/>
        <color theme="1"/>
        <rFont val="Verdana"/>
        <family val="2"/>
      </rPr>
      <t>Save as</t>
    </r>
    <r>
      <rPr>
        <sz val="10"/>
        <color theme="1"/>
        <rFont val="Verdana"/>
        <family val="2"/>
      </rPr>
      <t>' a copy to your own file storage location.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</si>
</sst>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"/>
    <numFmt numFmtId="165" formatCode="0.00000"/>
    <numFmt numFmtId="166" formatCode="_-* #,##0.0_-;\-* #,##0.0_-;_-* &quot;-&quot;??_-;_-@_-"/>
    <numFmt numFmtId="167" formatCode="_-* #,##0_-;\-* #,##0_-;_-* &quot;-&quot;??_-;_-@_-"/>
    <numFmt numFmtId="168" formatCode="_-* #,##0.000_-;\-* #,##0.000_-;_-* &quot;-&quot;??_-;_-@_-"/>
  </numFmts>
  <fonts count="47" x14ac:knownFonts="1">
    <font>
      <sz val="11"/>
      <color theme="1"/>
      <name val="Aptos Narrow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rgb="FF4C94D8"/>
      <name val="Verdana"/>
      <family val="2"/>
    </font>
    <font>
      <sz val="8"/>
      <name val="Aptos Narrow"/>
      <family val="2"/>
      <scheme val="minor"/>
    </font>
    <font>
      <i/>
      <sz val="8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2"/>
      <color theme="0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8"/>
      <color rgb="FFFFFF00"/>
      <name val="Verdana"/>
      <family val="2"/>
    </font>
    <font>
      <b/>
      <sz val="10"/>
      <color theme="1"/>
      <name val="Verdana"/>
      <family val="2"/>
    </font>
    <font>
      <b/>
      <sz val="10"/>
      <color rgb="FFFFFF00"/>
      <name val="Verdana"/>
      <family val="2"/>
    </font>
    <font>
      <sz val="11"/>
      <color theme="1"/>
      <name val="Aptos"/>
      <family val="2"/>
    </font>
    <font>
      <sz val="9"/>
      <color indexed="81"/>
      <name val="Tahoma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b/>
      <u/>
      <sz val="10"/>
      <color theme="10"/>
      <name val="Aptos Narrow"/>
      <family val="2"/>
      <scheme val="minor"/>
    </font>
    <font>
      <b/>
      <sz val="9"/>
      <color theme="1"/>
      <name val="Verdana"/>
      <family val="2"/>
    </font>
    <font>
      <b/>
      <u/>
      <sz val="12"/>
      <color theme="1"/>
      <name val="Verdana"/>
      <family val="2"/>
    </font>
    <font>
      <b/>
      <sz val="9"/>
      <color rgb="FFFFFF00"/>
      <name val="Verdana"/>
      <family val="2"/>
    </font>
    <font>
      <sz val="8"/>
      <color indexed="81"/>
      <name val="Verdana"/>
      <family val="2"/>
    </font>
    <font>
      <u/>
      <sz val="9"/>
      <color theme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9"/>
      <name val="Verdana"/>
      <family val="2"/>
    </font>
    <font>
      <b/>
      <sz val="10"/>
      <name val="Verdana"/>
      <family val="2"/>
    </font>
    <font>
      <sz val="9"/>
      <color rgb="FF214884"/>
      <name val="Verdana"/>
      <family val="2"/>
    </font>
    <font>
      <b/>
      <sz val="9"/>
      <color rgb="FF214884"/>
      <name val="Verdana"/>
      <family val="2"/>
    </font>
    <font>
      <sz val="10"/>
      <color rgb="FF214884"/>
      <name val="Verdana"/>
      <family val="2"/>
    </font>
    <font>
      <b/>
      <sz val="10"/>
      <color rgb="FF214884"/>
      <name val="Verdana"/>
      <family val="2"/>
    </font>
    <font>
      <sz val="10"/>
      <color rgb="FF4C94D8"/>
      <name val="Verdana"/>
      <family val="2"/>
    </font>
    <font>
      <b/>
      <sz val="10"/>
      <color rgb="FFFFFF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sz val="9"/>
      <color rgb="FFFFFF00"/>
      <name val="Verdana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FFFF00"/>
      <name val="Verdana"/>
      <family val="2"/>
    </font>
    <font>
      <b/>
      <u/>
      <sz val="11"/>
      <color theme="10"/>
      <name val="Verdana"/>
      <family val="2"/>
    </font>
    <font>
      <sz val="10"/>
      <color indexed="81"/>
      <name val="Aptos Narrow"/>
      <family val="2"/>
      <scheme val="minor"/>
    </font>
    <font>
      <b/>
      <sz val="11"/>
      <color theme="1"/>
      <name val="Aptos"/>
      <family val="2"/>
    </font>
  </fonts>
  <fills count="1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BE8E8"/>
        <bgColor indexed="64"/>
      </patternFill>
    </fill>
    <fill>
      <patternFill patternType="solid">
        <fgColor rgb="FFADCED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98E2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42C1E8"/>
        <bgColor indexed="64"/>
      </patternFill>
    </fill>
    <fill>
      <patternFill patternType="solid">
        <fgColor rgb="FFFBB752"/>
        <bgColor indexed="64"/>
      </patternFill>
    </fill>
    <fill>
      <patternFill patternType="solid">
        <fgColor rgb="FF214884"/>
        <bgColor indexed="64"/>
      </patternFill>
    </fill>
    <fill>
      <patternFill patternType="solid">
        <fgColor rgb="FF404042"/>
        <bgColor indexed="64"/>
      </patternFill>
    </fill>
    <fill>
      <patternFill patternType="solid">
        <fgColor rgb="FFB3B3B3"/>
        <bgColor indexed="64"/>
      </patternFill>
    </fill>
    <fill>
      <patternFill patternType="solid">
        <fgColor rgb="FFD9F3FA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43" fontId="41" fillId="0" borderId="0" applyFont="0" applyFill="0" applyBorder="0" applyAlignment="0" applyProtection="0"/>
  </cellStyleXfs>
  <cellXfs count="155">
    <xf numFmtId="0" fontId="0" fillId="0" borderId="0" xfId="0"/>
    <xf numFmtId="0" fontId="9" fillId="0" borderId="0" xfId="0" applyFont="1"/>
    <xf numFmtId="0" fontId="1" fillId="0" borderId="0" xfId="0" applyFont="1" applyProtection="1">
      <protection locked="0"/>
    </xf>
    <xf numFmtId="0" fontId="1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2" fillId="6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22" fillId="0" borderId="0" xfId="0" applyFont="1" applyAlignment="1">
      <alignment horizontal="right" vertical="center"/>
    </xf>
    <xf numFmtId="0" fontId="21" fillId="6" borderId="7" xfId="0" applyFont="1" applyFill="1" applyBorder="1" applyAlignment="1">
      <alignment vertical="center" wrapText="1"/>
    </xf>
    <xf numFmtId="0" fontId="23" fillId="14" borderId="3" xfId="0" applyFont="1" applyFill="1" applyBorder="1" applyAlignment="1">
      <alignment vertical="center" wrapText="1"/>
    </xf>
    <xf numFmtId="0" fontId="21" fillId="6" borderId="3" xfId="0" applyFont="1" applyFill="1" applyBorder="1" applyAlignment="1">
      <alignment vertical="center" wrapText="1"/>
    </xf>
    <xf numFmtId="0" fontId="23" fillId="14" borderId="8" xfId="0" applyFont="1" applyFill="1" applyBorder="1" applyAlignment="1">
      <alignment vertical="center" wrapText="1"/>
    </xf>
    <xf numFmtId="0" fontId="21" fillId="0" borderId="0" xfId="0" applyFont="1" applyAlignment="1">
      <alignment horizontal="right" vertical="center"/>
    </xf>
    <xf numFmtId="167" fontId="11" fillId="0" borderId="12" xfId="2" applyNumberFormat="1" applyFont="1" applyBorder="1" applyAlignment="1" applyProtection="1">
      <alignment vertical="center"/>
    </xf>
    <xf numFmtId="167" fontId="11" fillId="0" borderId="0" xfId="2" applyNumberFormat="1" applyFont="1" applyAlignment="1" applyProtection="1">
      <alignment vertical="center"/>
    </xf>
    <xf numFmtId="167" fontId="11" fillId="0" borderId="13" xfId="2" applyNumberFormat="1" applyFont="1" applyBorder="1" applyAlignment="1" applyProtection="1">
      <alignment vertical="center"/>
    </xf>
    <xf numFmtId="167" fontId="11" fillId="0" borderId="9" xfId="2" applyNumberFormat="1" applyFont="1" applyBorder="1" applyAlignment="1" applyProtection="1">
      <alignment vertical="center"/>
    </xf>
    <xf numFmtId="167" fontId="11" fillId="0" borderId="10" xfId="2" applyNumberFormat="1" applyFont="1" applyBorder="1" applyAlignment="1" applyProtection="1">
      <alignment vertical="center"/>
    </xf>
    <xf numFmtId="167" fontId="11" fillId="0" borderId="11" xfId="2" applyNumberFormat="1" applyFont="1" applyBorder="1" applyAlignment="1" applyProtection="1">
      <alignment vertical="center"/>
    </xf>
    <xf numFmtId="0" fontId="39" fillId="13" borderId="0" xfId="0" applyFont="1" applyFill="1" applyAlignment="1">
      <alignment vertical="center"/>
    </xf>
    <xf numFmtId="0" fontId="5" fillId="13" borderId="0" xfId="0" applyFont="1" applyFill="1"/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0" fillId="14" borderId="0" xfId="0" applyFont="1" applyFill="1" applyAlignment="1">
      <alignment vertical="center" wrapText="1"/>
    </xf>
    <xf numFmtId="0" fontId="11" fillId="0" borderId="4" xfId="0" applyFont="1" applyBorder="1" applyAlignment="1">
      <alignment vertical="center" wrapText="1"/>
    </xf>
    <xf numFmtId="164" fontId="11" fillId="0" borderId="0" xfId="0" applyNumberFormat="1" applyFont="1" applyAlignment="1">
      <alignment vertical="center"/>
    </xf>
    <xf numFmtId="0" fontId="1" fillId="0" borderId="4" xfId="0" applyFont="1" applyBorder="1" applyAlignment="1">
      <alignment vertical="center"/>
    </xf>
    <xf numFmtId="0" fontId="11" fillId="0" borderId="0" xfId="0" quotePrefix="1" applyFont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2" fontId="11" fillId="0" borderId="0" xfId="0" applyNumberFormat="1" applyFont="1" applyAlignment="1">
      <alignment vertical="center"/>
    </xf>
    <xf numFmtId="2" fontId="1" fillId="0" borderId="0" xfId="0" applyNumberFormat="1" applyFont="1"/>
    <xf numFmtId="2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 wrapText="1"/>
    </xf>
    <xf numFmtId="0" fontId="8" fillId="7" borderId="0" xfId="0" applyFont="1" applyFill="1" applyAlignment="1">
      <alignment vertical="center"/>
    </xf>
    <xf numFmtId="0" fontId="1" fillId="7" borderId="0" xfId="0" applyFont="1" applyFill="1"/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8" fillId="9" borderId="0" xfId="0" applyFont="1" applyFill="1" applyAlignment="1">
      <alignment vertical="center"/>
    </xf>
    <xf numFmtId="0" fontId="1" fillId="9" borderId="0" xfId="0" applyFont="1" applyFill="1"/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vertical="center" wrapText="1"/>
      <protection locked="0"/>
    </xf>
    <xf numFmtId="167" fontId="6" fillId="0" borderId="0" xfId="2" applyNumberFormat="1" applyFont="1" applyAlignment="1" applyProtection="1">
      <alignment vertical="center"/>
      <protection locked="0"/>
    </xf>
    <xf numFmtId="167" fontId="6" fillId="15" borderId="13" xfId="2" applyNumberFormat="1" applyFont="1" applyFill="1" applyBorder="1" applyAlignment="1" applyProtection="1">
      <alignment vertical="center"/>
      <protection locked="0"/>
    </xf>
    <xf numFmtId="165" fontId="1" fillId="0" borderId="0" xfId="0" applyNumberFormat="1" applyFont="1" applyProtection="1">
      <protection locked="0"/>
    </xf>
    <xf numFmtId="167" fontId="6" fillId="0" borderId="11" xfId="2" applyNumberFormat="1" applyFont="1" applyBorder="1" applyAlignment="1" applyProtection="1">
      <alignment vertical="center"/>
      <protection locked="0"/>
    </xf>
    <xf numFmtId="0" fontId="1" fillId="0" borderId="3" xfId="0" applyFont="1" applyBorder="1" applyProtection="1">
      <protection locked="0"/>
    </xf>
    <xf numFmtId="167" fontId="6" fillId="15" borderId="11" xfId="2" applyNumberFormat="1" applyFont="1" applyFill="1" applyBorder="1" applyAlignment="1" applyProtection="1">
      <alignment vertical="center"/>
      <protection locked="0"/>
    </xf>
    <xf numFmtId="0" fontId="6" fillId="3" borderId="0" xfId="0" applyFont="1" applyFill="1" applyAlignment="1">
      <alignment vertical="center"/>
    </xf>
    <xf numFmtId="0" fontId="14" fillId="6" borderId="0" xfId="0" applyFont="1" applyFill="1" applyAlignment="1">
      <alignment horizontal="center" vertical="center"/>
    </xf>
    <xf numFmtId="0" fontId="39" fillId="13" borderId="0" xfId="0" applyFont="1" applyFill="1" applyAlignment="1">
      <alignment horizontal="center" vertical="center"/>
    </xf>
    <xf numFmtId="0" fontId="15" fillId="14" borderId="0" xfId="0" applyFont="1" applyFill="1" applyAlignment="1">
      <alignment horizontal="center" vertical="center"/>
    </xf>
    <xf numFmtId="0" fontId="15" fillId="14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0" fontId="6" fillId="6" borderId="0" xfId="0" applyFont="1" applyFill="1" applyAlignment="1">
      <alignment vertical="center"/>
    </xf>
    <xf numFmtId="0" fontId="6" fillId="0" borderId="13" xfId="0" applyFont="1" applyBorder="1" applyAlignment="1">
      <alignment vertical="center" wrapText="1"/>
    </xf>
    <xf numFmtId="2" fontId="6" fillId="6" borderId="0" xfId="0" applyNumberFormat="1" applyFont="1" applyFill="1" applyAlignment="1">
      <alignment vertical="center"/>
    </xf>
    <xf numFmtId="0" fontId="33" fillId="6" borderId="0" xfId="0" applyFont="1" applyFill="1" applyAlignment="1">
      <alignment vertical="center"/>
    </xf>
    <xf numFmtId="0" fontId="33" fillId="0" borderId="11" xfId="0" applyFont="1" applyBorder="1" applyAlignment="1">
      <alignment vertical="center" wrapText="1"/>
    </xf>
    <xf numFmtId="0" fontId="1" fillId="0" borderId="3" xfId="0" applyFont="1" applyBorder="1"/>
    <xf numFmtId="0" fontId="3" fillId="0" borderId="3" xfId="0" applyFont="1" applyBorder="1" applyAlignment="1">
      <alignment vertical="center" wrapText="1"/>
    </xf>
    <xf numFmtId="0" fontId="15" fillId="16" borderId="3" xfId="0" applyFont="1" applyFill="1" applyBorder="1" applyAlignment="1">
      <alignment horizontal="center" vertical="center"/>
    </xf>
    <xf numFmtId="0" fontId="8" fillId="16" borderId="3" xfId="0" applyFont="1" applyFill="1" applyBorder="1" applyAlignment="1">
      <alignment horizontal="left" vertical="center"/>
    </xf>
    <xf numFmtId="0" fontId="6" fillId="16" borderId="0" xfId="0" applyFont="1" applyFill="1" applyAlignment="1">
      <alignment vertical="center"/>
    </xf>
    <xf numFmtId="2" fontId="6" fillId="16" borderId="0" xfId="0" applyNumberFormat="1" applyFont="1" applyFill="1" applyAlignment="1">
      <alignment vertical="center"/>
    </xf>
    <xf numFmtId="0" fontId="33" fillId="16" borderId="0" xfId="0" applyFont="1" applyFill="1" applyAlignment="1">
      <alignment vertical="center"/>
    </xf>
    <xf numFmtId="0" fontId="21" fillId="6" borderId="0" xfId="0" applyFont="1" applyFill="1" applyAlignment="1">
      <alignment vertical="center" wrapText="1"/>
    </xf>
    <xf numFmtId="0" fontId="6" fillId="10" borderId="0" xfId="0" applyFont="1" applyFill="1" applyAlignment="1">
      <alignment horizontal="left" vertical="center"/>
    </xf>
    <xf numFmtId="0" fontId="43" fillId="14" borderId="0" xfId="0" applyFont="1" applyFill="1" applyAlignment="1">
      <alignment horizontal="left" vertical="center" wrapText="1"/>
    </xf>
    <xf numFmtId="0" fontId="14" fillId="6" borderId="13" xfId="0" applyFont="1" applyFill="1" applyBorder="1" applyAlignment="1">
      <alignment horizontal="center" vertical="center"/>
    </xf>
    <xf numFmtId="0" fontId="14" fillId="6" borderId="0" xfId="0" applyFont="1" applyFill="1" applyAlignment="1">
      <alignment horizontal="left" vertical="center"/>
    </xf>
    <xf numFmtId="0" fontId="15" fillId="16" borderId="8" xfId="0" applyFont="1" applyFill="1" applyBorder="1" applyAlignment="1">
      <alignment horizontal="center" vertical="center"/>
    </xf>
    <xf numFmtId="0" fontId="30" fillId="16" borderId="3" xfId="0" applyFont="1" applyFill="1" applyBorder="1" applyAlignment="1">
      <alignment horizontal="left" vertical="center"/>
    </xf>
    <xf numFmtId="0" fontId="6" fillId="15" borderId="13" xfId="0" applyFont="1" applyFill="1" applyBorder="1" applyAlignment="1" applyProtection="1">
      <alignment vertical="center"/>
      <protection locked="0"/>
    </xf>
    <xf numFmtId="0" fontId="6" fillId="15" borderId="11" xfId="0" applyFont="1" applyFill="1" applyBorder="1" applyAlignment="1" applyProtection="1">
      <alignment vertical="center"/>
      <protection locked="0"/>
    </xf>
    <xf numFmtId="0" fontId="8" fillId="7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0" fillId="6" borderId="0" xfId="0" applyFont="1" applyFill="1" applyAlignment="1">
      <alignment horizontal="left" vertical="center"/>
    </xf>
    <xf numFmtId="0" fontId="13" fillId="6" borderId="0" xfId="0" applyFont="1" applyFill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30" fillId="16" borderId="8" xfId="0" applyFont="1" applyFill="1" applyBorder="1" applyAlignment="1">
      <alignment horizontal="left" vertical="center"/>
    </xf>
    <xf numFmtId="0" fontId="35" fillId="0" borderId="13" xfId="0" applyFont="1" applyBorder="1" applyAlignment="1" applyProtection="1">
      <alignment vertical="center" wrapText="1"/>
      <protection locked="0"/>
    </xf>
    <xf numFmtId="167" fontId="6" fillId="0" borderId="13" xfId="2" applyNumberFormat="1" applyFont="1" applyBorder="1" applyAlignment="1" applyProtection="1">
      <alignment vertical="center"/>
      <protection locked="0"/>
    </xf>
    <xf numFmtId="0" fontId="35" fillId="0" borderId="1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7" fillId="0" borderId="0" xfId="0" applyFont="1" applyAlignment="1">
      <alignment vertical="center"/>
    </xf>
    <xf numFmtId="0" fontId="39" fillId="13" borderId="0" xfId="0" applyFont="1" applyFill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26" fillId="5" borderId="0" xfId="0" applyFont="1" applyFill="1" applyAlignment="1">
      <alignment horizontal="center" vertical="center"/>
    </xf>
    <xf numFmtId="0" fontId="8" fillId="7" borderId="0" xfId="0" applyFont="1" applyFill="1" applyAlignment="1">
      <alignment horizontal="left" vertical="center" indent="1"/>
    </xf>
    <xf numFmtId="0" fontId="26" fillId="8" borderId="0" xfId="0" applyFont="1" applyFill="1" applyAlignment="1">
      <alignment horizontal="center" vertical="center"/>
    </xf>
    <xf numFmtId="0" fontId="0" fillId="5" borderId="0" xfId="0" applyFill="1"/>
    <xf numFmtId="0" fontId="8" fillId="9" borderId="0" xfId="0" applyFont="1" applyFill="1" applyAlignment="1">
      <alignment horizontal="left" vertical="center" indent="1"/>
    </xf>
    <xf numFmtId="0" fontId="26" fillId="2" borderId="0" xfId="0" applyFont="1" applyFill="1" applyAlignment="1">
      <alignment horizontal="center" vertical="center"/>
    </xf>
    <xf numFmtId="0" fontId="0" fillId="8" borderId="0" xfId="0" applyFill="1"/>
    <xf numFmtId="0" fontId="26" fillId="0" borderId="0" xfId="0" applyFont="1"/>
    <xf numFmtId="0" fontId="0" fillId="12" borderId="0" xfId="0" applyFill="1"/>
    <xf numFmtId="0" fontId="0" fillId="11" borderId="0" xfId="0" applyFill="1"/>
    <xf numFmtId="0" fontId="0" fillId="13" borderId="0" xfId="0" applyFill="1"/>
    <xf numFmtId="0" fontId="27" fillId="6" borderId="0" xfId="0" applyFont="1" applyFill="1" applyAlignment="1">
      <alignment wrapText="1"/>
    </xf>
    <xf numFmtId="0" fontId="28" fillId="6" borderId="0" xfId="0" applyFont="1" applyFill="1" applyAlignment="1">
      <alignment wrapText="1"/>
    </xf>
    <xf numFmtId="0" fontId="1" fillId="0" borderId="4" xfId="0" applyFont="1" applyBorder="1" applyAlignment="1">
      <alignment horizontal="left" vertical="center"/>
    </xf>
    <xf numFmtId="0" fontId="0" fillId="7" borderId="0" xfId="0" applyFill="1"/>
    <xf numFmtId="0" fontId="14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left" vertical="center"/>
    </xf>
    <xf numFmtId="0" fontId="0" fillId="9" borderId="0" xfId="0" applyFill="1"/>
    <xf numFmtId="168" fontId="11" fillId="0" borderId="0" xfId="2" applyNumberFormat="1" applyFont="1" applyAlignment="1" applyProtection="1">
      <alignment vertical="center"/>
    </xf>
    <xf numFmtId="166" fontId="11" fillId="0" borderId="0" xfId="2" applyNumberFormat="1" applyFont="1" applyAlignment="1" applyProtection="1">
      <alignment vertical="center"/>
    </xf>
    <xf numFmtId="0" fontId="8" fillId="9" borderId="0" xfId="0" applyFont="1" applyFill="1" applyAlignment="1">
      <alignment horizontal="center" vertical="center"/>
    </xf>
    <xf numFmtId="0" fontId="15" fillId="14" borderId="0" xfId="0" applyFont="1" applyFill="1" applyAlignment="1">
      <alignment vertical="center" wrapText="1"/>
    </xf>
    <xf numFmtId="0" fontId="14" fillId="6" borderId="13" xfId="0" applyFont="1" applyFill="1" applyBorder="1" applyAlignment="1">
      <alignment horizontal="left" vertical="center"/>
    </xf>
    <xf numFmtId="0" fontId="33" fillId="0" borderId="13" xfId="0" applyFont="1" applyBorder="1" applyAlignment="1">
      <alignment vertical="center" wrapText="1"/>
    </xf>
    <xf numFmtId="2" fontId="33" fillId="6" borderId="0" xfId="0" applyNumberFormat="1" applyFont="1" applyFill="1" applyAlignment="1">
      <alignment vertical="center"/>
    </xf>
    <xf numFmtId="2" fontId="1" fillId="0" borderId="3" xfId="0" applyNumberFormat="1" applyFont="1" applyBorder="1"/>
    <xf numFmtId="0" fontId="14" fillId="16" borderId="3" xfId="0" applyFont="1" applyFill="1" applyBorder="1" applyAlignment="1">
      <alignment horizontal="center" vertical="center"/>
    </xf>
    <xf numFmtId="2" fontId="33" fillId="16" borderId="0" xfId="0" applyNumberFormat="1" applyFont="1" applyFill="1" applyAlignment="1">
      <alignment vertical="center"/>
    </xf>
    <xf numFmtId="0" fontId="0" fillId="0" borderId="3" xfId="0" applyBorder="1"/>
    <xf numFmtId="0" fontId="14" fillId="16" borderId="8" xfId="0" applyFont="1" applyFill="1" applyBorder="1" applyAlignment="1">
      <alignment horizontal="left" vertical="center"/>
    </xf>
    <xf numFmtId="0" fontId="13" fillId="16" borderId="3" xfId="0" applyFont="1" applyFill="1" applyBorder="1" applyAlignment="1">
      <alignment horizontal="center" vertical="center" wrapText="1"/>
    </xf>
    <xf numFmtId="0" fontId="13" fillId="16" borderId="8" xfId="0" applyFont="1" applyFill="1" applyBorder="1" applyAlignment="1">
      <alignment horizontal="center" vertical="center" wrapText="1"/>
    </xf>
    <xf numFmtId="0" fontId="8" fillId="0" borderId="0" xfId="0" quotePrefix="1" applyFont="1" applyAlignment="1">
      <alignment horizontal="left" vertical="center"/>
    </xf>
    <xf numFmtId="0" fontId="18" fillId="0" borderId="0" xfId="1" applyFill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38" fillId="13" borderId="0" xfId="0" applyFont="1" applyFill="1" applyAlignment="1">
      <alignment horizontal="right" vertical="center" wrapText="1"/>
    </xf>
    <xf numFmtId="0" fontId="14" fillId="7" borderId="0" xfId="0" applyFont="1" applyFill="1" applyAlignment="1">
      <alignment horizontal="right" vertical="center" wrapText="1"/>
    </xf>
    <xf numFmtId="0" fontId="14" fillId="9" borderId="0" xfId="0" applyFont="1" applyFill="1" applyAlignment="1">
      <alignment horizontal="right" vertical="center" wrapText="1"/>
    </xf>
    <xf numFmtId="0" fontId="37" fillId="0" borderId="0" xfId="0" applyFont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7" fillId="4" borderId="0" xfId="0" applyFont="1" applyFill="1" applyAlignment="1" applyProtection="1">
      <alignment horizontal="left" vertical="center"/>
      <protection locked="0"/>
    </xf>
    <xf numFmtId="0" fontId="36" fillId="14" borderId="0" xfId="0" applyFont="1" applyFill="1" applyAlignment="1">
      <alignment horizontal="center" vertical="center" wrapText="1"/>
    </xf>
    <xf numFmtId="0" fontId="26" fillId="6" borderId="0" xfId="0" applyFont="1" applyFill="1" applyAlignment="1">
      <alignment horizontal="center" vertical="center" wrapText="1"/>
    </xf>
    <xf numFmtId="1" fontId="42" fillId="0" borderId="1" xfId="0" applyNumberFormat="1" applyFont="1" applyBorder="1" applyAlignment="1">
      <alignment horizontal="center" vertical="center"/>
    </xf>
    <xf numFmtId="1" fontId="42" fillId="0" borderId="2" xfId="0" applyNumberFormat="1" applyFont="1" applyBorder="1" applyAlignment="1">
      <alignment horizontal="center" vertical="center"/>
    </xf>
    <xf numFmtId="0" fontId="44" fillId="0" borderId="0" xfId="1" applyFont="1" applyFill="1" applyAlignment="1" applyProtection="1">
      <alignment horizontal="right"/>
    </xf>
    <xf numFmtId="0" fontId="11" fillId="0" borderId="0" xfId="0" applyFont="1" applyAlignment="1">
      <alignment horizontal="left" vertical="center" wrapText="1"/>
    </xf>
    <xf numFmtId="0" fontId="19" fillId="0" borderId="0" xfId="1" applyFont="1" applyAlignment="1" applyProtection="1">
      <alignment horizontal="left" vertical="top" wrapText="1"/>
    </xf>
    <xf numFmtId="0" fontId="38" fillId="13" borderId="0" xfId="0" applyFont="1" applyFill="1" applyAlignment="1">
      <alignment horizontal="left" vertical="center" wrapText="1"/>
    </xf>
    <xf numFmtId="0" fontId="38" fillId="13" borderId="0" xfId="0" applyFont="1" applyFill="1" applyAlignment="1">
      <alignment horizontal="left" vertical="center"/>
    </xf>
    <xf numFmtId="0" fontId="11" fillId="0" borderId="7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4" fillId="9" borderId="0" xfId="0" applyFont="1" applyFill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48">
    <dxf>
      <fill>
        <patternFill>
          <bgColor rgb="FFFBB75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rgb="FF42C1E8"/>
        </patternFill>
      </fill>
    </dxf>
    <dxf>
      <fill>
        <patternFill>
          <bgColor rgb="FFFBB75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rgb="FFF6DACB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F98E2B"/>
      <color rgb="FFADCED2"/>
      <color rgb="FF214884"/>
      <color rgb="FFD9F3FA"/>
      <color rgb="FFB3B3B3"/>
      <color rgb="FFEBE8E8"/>
      <color rgb="FFFFEFDF"/>
      <color rgb="FFA0A0A1"/>
      <color rgb="FF404042"/>
      <color rgb="FFF6DA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worksafe.govt.nz/dmsdocument/71907-how-to-use-online-surveys-result-calculator/lates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worksafe.govt.nz/managing-health-and-safety/businesses/safeplus/" TargetMode="External"/><Relationship Id="rId1" Type="http://schemas.openxmlformats.org/officeDocument/2006/relationships/hyperlink" Target="https://www.worksafe.govt.nz/managing-health-and-safety/businesses/safeplus/safeplus-self-assessment-resources/" TargetMode="External"/><Relationship Id="rId5" Type="http://schemas.openxmlformats.org/officeDocument/2006/relationships/comments" Target="../comments5.xml"/><Relationship Id="rId4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F44D4-692B-40DA-A477-FFE89E1A6677}">
  <dimension ref="A1:B7"/>
  <sheetViews>
    <sheetView tabSelected="1" workbookViewId="0"/>
  </sheetViews>
  <sheetFormatPr defaultRowHeight="15" x14ac:dyDescent="0.25"/>
  <cols>
    <col min="1" max="1" width="4.7109375" customWidth="1"/>
    <col min="2" max="2" width="108.5703125" customWidth="1"/>
  </cols>
  <sheetData>
    <row r="1" spans="1:2" ht="26.25" customHeight="1" x14ac:dyDescent="0.25">
      <c r="B1" s="5" t="s">
        <v>128</v>
      </c>
    </row>
    <row r="2" spans="1:2" x14ac:dyDescent="0.25">
      <c r="B2" s="1"/>
    </row>
    <row r="3" spans="1:2" ht="42" customHeight="1" x14ac:dyDescent="0.25">
      <c r="A3" s="3"/>
      <c r="B3" s="6" t="s">
        <v>243</v>
      </c>
    </row>
    <row r="4" spans="1:2" ht="15" customHeight="1" x14ac:dyDescent="0.25">
      <c r="A4" s="3"/>
      <c r="B4" s="4"/>
    </row>
    <row r="5" spans="1:2" ht="34.5" customHeight="1" x14ac:dyDescent="0.25">
      <c r="A5" s="3"/>
      <c r="B5" s="129" t="s">
        <v>242</v>
      </c>
    </row>
    <row r="6" spans="1:2" ht="20.25" customHeight="1" x14ac:dyDescent="0.25">
      <c r="A6" s="3"/>
      <c r="B6" s="128" t="s">
        <v>241</v>
      </c>
    </row>
    <row r="7" spans="1:2" x14ac:dyDescent="0.25">
      <c r="A7" s="3"/>
      <c r="B7" s="3"/>
    </row>
  </sheetData>
  <sheetProtection algorithmName="SHA-512" hashValue="XBqEbBLraEOB1naxQ2EIWFJCjV1IDZ81PYGwrC6+Z8wgC2+C6+pH5n0RnLRNMwMjeD5S3uusEFMW18lLEpbzMg==" saltValue="lwAvMCRYf47tYHPoWQdyhA==" spinCount="100000" sheet="1" formatCells="0"/>
  <hyperlinks>
    <hyperlink ref="B6" r:id="rId1" xr:uid="{C40AEE34-EAFC-4F38-A0EE-C609205A46C7}"/>
  </hyperlinks>
  <pageMargins left="0.25" right="0.25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F4926-5282-4650-B3DC-A4DC11FC887F}">
  <dimension ref="A1:J31"/>
  <sheetViews>
    <sheetView workbookViewId="0">
      <pane ySplit="3" topLeftCell="A4" activePane="bottomLeft" state="frozen"/>
      <selection pane="bottomLeft"/>
    </sheetView>
  </sheetViews>
  <sheetFormatPr defaultColWidth="18.7109375" defaultRowHeight="15" customHeight="1" x14ac:dyDescent="0.15"/>
  <cols>
    <col min="1" max="1" width="7.5703125" style="2" customWidth="1"/>
    <col min="2" max="2" width="94.7109375" style="2" customWidth="1"/>
    <col min="3" max="3" width="5.5703125" style="2" customWidth="1"/>
    <col min="4" max="9" width="10.7109375" style="2" customWidth="1"/>
    <col min="10" max="16384" width="18.7109375" style="2"/>
  </cols>
  <sheetData>
    <row r="1" spans="1:10" ht="24" customHeight="1" x14ac:dyDescent="0.15">
      <c r="A1" s="8"/>
      <c r="B1" s="54" t="s">
        <v>75</v>
      </c>
      <c r="C1" s="8"/>
      <c r="D1" s="8"/>
      <c r="E1" s="8"/>
      <c r="F1" s="8"/>
      <c r="G1" s="8"/>
      <c r="H1" s="8"/>
      <c r="I1" s="8"/>
    </row>
    <row r="2" spans="1:10" ht="40.5" customHeight="1" x14ac:dyDescent="0.15">
      <c r="A2" s="55"/>
      <c r="B2" s="56" t="s">
        <v>234</v>
      </c>
      <c r="C2" s="55"/>
      <c r="D2" s="72" t="s">
        <v>0</v>
      </c>
      <c r="E2" s="72" t="s">
        <v>1</v>
      </c>
      <c r="F2" s="72" t="s">
        <v>4</v>
      </c>
      <c r="G2" s="72" t="s">
        <v>2</v>
      </c>
      <c r="H2" s="72" t="s">
        <v>3</v>
      </c>
      <c r="I2" s="72" t="s">
        <v>5</v>
      </c>
    </row>
    <row r="3" spans="1:10" ht="24" customHeight="1" x14ac:dyDescent="0.15">
      <c r="A3" s="57" t="s">
        <v>230</v>
      </c>
      <c r="B3" s="58" t="s">
        <v>235</v>
      </c>
      <c r="C3" s="73" t="s">
        <v>7</v>
      </c>
      <c r="D3" s="74" t="s">
        <v>122</v>
      </c>
      <c r="E3" s="74" t="s">
        <v>122</v>
      </c>
      <c r="F3" s="74" t="s">
        <v>122</v>
      </c>
      <c r="G3" s="74" t="s">
        <v>122</v>
      </c>
      <c r="H3" s="74" t="s">
        <v>122</v>
      </c>
      <c r="I3" s="74" t="s">
        <v>122</v>
      </c>
    </row>
    <row r="4" spans="1:10" ht="27" customHeight="1" x14ac:dyDescent="0.15">
      <c r="A4" s="55"/>
      <c r="B4" s="59" t="s">
        <v>126</v>
      </c>
      <c r="C4" s="75"/>
      <c r="D4" s="76" t="s">
        <v>123</v>
      </c>
      <c r="E4" s="55"/>
      <c r="F4" s="55"/>
      <c r="G4" s="55"/>
      <c r="H4" s="55"/>
      <c r="I4" s="75"/>
    </row>
    <row r="5" spans="1:10" ht="18" customHeight="1" x14ac:dyDescent="0.15">
      <c r="A5" s="60">
        <v>1.1000000000000001</v>
      </c>
      <c r="B5" s="61" t="s">
        <v>145</v>
      </c>
      <c r="C5" s="47"/>
      <c r="D5" s="48"/>
      <c r="E5" s="48"/>
      <c r="F5" s="48"/>
      <c r="G5" s="48"/>
      <c r="H5" s="48"/>
      <c r="I5" s="49"/>
      <c r="J5" s="50"/>
    </row>
    <row r="6" spans="1:10" ht="18" customHeight="1" x14ac:dyDescent="0.15">
      <c r="A6" s="60">
        <v>1.2</v>
      </c>
      <c r="B6" s="61" t="s">
        <v>146</v>
      </c>
      <c r="C6" s="47"/>
      <c r="D6" s="48"/>
      <c r="E6" s="48"/>
      <c r="F6" s="48"/>
      <c r="G6" s="48"/>
      <c r="H6" s="48"/>
      <c r="I6" s="49"/>
    </row>
    <row r="7" spans="1:10" ht="18" customHeight="1" x14ac:dyDescent="0.15">
      <c r="A7" s="60">
        <v>1.3</v>
      </c>
      <c r="B7" s="61" t="s">
        <v>82</v>
      </c>
      <c r="C7" s="47"/>
      <c r="D7" s="48"/>
      <c r="E7" s="48"/>
      <c r="F7" s="48"/>
      <c r="G7" s="48"/>
      <c r="H7" s="48"/>
      <c r="I7" s="49"/>
    </row>
    <row r="8" spans="1:10" ht="18" customHeight="1" x14ac:dyDescent="0.15">
      <c r="A8" s="60">
        <v>1.4</v>
      </c>
      <c r="B8" s="61" t="s">
        <v>147</v>
      </c>
      <c r="C8" s="47"/>
      <c r="D8" s="48"/>
      <c r="E8" s="48"/>
      <c r="F8" s="48"/>
      <c r="G8" s="48"/>
      <c r="H8" s="48"/>
      <c r="I8" s="49"/>
    </row>
    <row r="9" spans="1:10" ht="18" customHeight="1" x14ac:dyDescent="0.15">
      <c r="A9" s="60">
        <v>1.5</v>
      </c>
      <c r="B9" s="61" t="s">
        <v>148</v>
      </c>
      <c r="C9" s="47"/>
      <c r="D9" s="48"/>
      <c r="E9" s="48"/>
      <c r="F9" s="48"/>
      <c r="G9" s="48"/>
      <c r="H9" s="48"/>
      <c r="I9" s="49"/>
    </row>
    <row r="10" spans="1:10" ht="30" customHeight="1" x14ac:dyDescent="0.15">
      <c r="A10" s="60">
        <v>1.6</v>
      </c>
      <c r="B10" s="61" t="s">
        <v>83</v>
      </c>
      <c r="C10" s="47"/>
      <c r="D10" s="48"/>
      <c r="E10" s="48"/>
      <c r="F10" s="48"/>
      <c r="G10" s="48"/>
      <c r="H10" s="48"/>
      <c r="I10" s="49"/>
    </row>
    <row r="11" spans="1:10" ht="18" customHeight="1" x14ac:dyDescent="0.15">
      <c r="A11" s="60">
        <v>1.7</v>
      </c>
      <c r="B11" s="61" t="s">
        <v>84</v>
      </c>
      <c r="C11" s="47"/>
      <c r="D11" s="48"/>
      <c r="E11" s="48"/>
      <c r="F11" s="48"/>
      <c r="G11" s="48"/>
      <c r="H11" s="48"/>
      <c r="I11" s="49"/>
    </row>
    <row r="12" spans="1:10" ht="30" customHeight="1" x14ac:dyDescent="0.15">
      <c r="A12" s="60">
        <v>1.8</v>
      </c>
      <c r="B12" s="61" t="s">
        <v>85</v>
      </c>
      <c r="C12" s="47"/>
      <c r="D12" s="48"/>
      <c r="E12" s="48"/>
      <c r="F12" s="48"/>
      <c r="G12" s="48"/>
      <c r="H12" s="48"/>
      <c r="I12" s="49"/>
    </row>
    <row r="13" spans="1:10" ht="19.5" customHeight="1" x14ac:dyDescent="0.15">
      <c r="A13" s="60">
        <v>1.9</v>
      </c>
      <c r="B13" s="61" t="s">
        <v>86</v>
      </c>
      <c r="C13" s="47"/>
      <c r="D13" s="48"/>
      <c r="E13" s="48"/>
      <c r="F13" s="48"/>
      <c r="G13" s="48"/>
      <c r="H13" s="48"/>
      <c r="I13" s="49"/>
    </row>
    <row r="14" spans="1:10" ht="18" customHeight="1" x14ac:dyDescent="0.15">
      <c r="A14" s="62">
        <v>1.1000000000000001</v>
      </c>
      <c r="B14" s="61" t="s">
        <v>87</v>
      </c>
      <c r="C14" s="47"/>
      <c r="D14" s="48"/>
      <c r="E14" s="48"/>
      <c r="F14" s="48"/>
      <c r="G14" s="48"/>
      <c r="H14" s="48"/>
      <c r="I14" s="49"/>
    </row>
    <row r="15" spans="1:10" ht="18" customHeight="1" x14ac:dyDescent="0.15">
      <c r="A15" s="60">
        <v>1.1100000000000001</v>
      </c>
      <c r="B15" s="61" t="s">
        <v>88</v>
      </c>
      <c r="C15" s="47"/>
      <c r="D15" s="48"/>
      <c r="E15" s="48"/>
      <c r="F15" s="48"/>
      <c r="G15" s="48"/>
      <c r="H15" s="48"/>
      <c r="I15" s="49"/>
    </row>
    <row r="16" spans="1:10" ht="18" customHeight="1" x14ac:dyDescent="0.15">
      <c r="A16" s="63">
        <v>1.1200000000000001</v>
      </c>
      <c r="B16" s="64" t="s">
        <v>89</v>
      </c>
      <c r="C16" s="47"/>
      <c r="D16" s="48"/>
      <c r="E16" s="48"/>
      <c r="F16" s="48"/>
      <c r="G16" s="48"/>
      <c r="H16" s="48"/>
      <c r="I16" s="51"/>
    </row>
    <row r="17" spans="1:9" ht="19.5" customHeight="1" x14ac:dyDescent="0.15">
      <c r="A17" s="65"/>
      <c r="B17" s="66"/>
      <c r="C17" s="66"/>
      <c r="D17" s="65"/>
      <c r="E17" s="65"/>
      <c r="F17" s="65"/>
      <c r="G17" s="65"/>
      <c r="H17" s="65"/>
      <c r="I17" s="65"/>
    </row>
    <row r="18" spans="1:9" ht="27" customHeight="1" x14ac:dyDescent="0.15">
      <c r="A18" s="67"/>
      <c r="B18" s="68" t="s">
        <v>127</v>
      </c>
      <c r="C18" s="77"/>
      <c r="D18" s="78" t="s">
        <v>124</v>
      </c>
      <c r="E18" s="67"/>
      <c r="F18" s="67"/>
      <c r="G18" s="67"/>
      <c r="H18" s="67"/>
      <c r="I18" s="77"/>
    </row>
    <row r="19" spans="1:9" ht="18" customHeight="1" x14ac:dyDescent="0.15">
      <c r="A19" s="69">
        <v>1.1000000000000001</v>
      </c>
      <c r="B19" s="61" t="s">
        <v>149</v>
      </c>
      <c r="C19" s="46"/>
      <c r="D19" s="48"/>
      <c r="E19" s="48"/>
      <c r="F19" s="48"/>
      <c r="G19" s="48"/>
      <c r="H19" s="48"/>
      <c r="I19" s="49"/>
    </row>
    <row r="20" spans="1:9" ht="18" customHeight="1" x14ac:dyDescent="0.15">
      <c r="A20" s="69">
        <v>1.2</v>
      </c>
      <c r="B20" s="61" t="s">
        <v>150</v>
      </c>
      <c r="C20" s="46"/>
      <c r="D20" s="48"/>
      <c r="E20" s="48"/>
      <c r="F20" s="48"/>
      <c r="G20" s="48"/>
      <c r="H20" s="48"/>
      <c r="I20" s="49"/>
    </row>
    <row r="21" spans="1:9" ht="18" customHeight="1" x14ac:dyDescent="0.15">
      <c r="A21" s="69">
        <v>1.3</v>
      </c>
      <c r="B21" s="61" t="s">
        <v>90</v>
      </c>
      <c r="C21" s="46"/>
      <c r="D21" s="48"/>
      <c r="E21" s="48"/>
      <c r="F21" s="48"/>
      <c r="G21" s="48"/>
      <c r="H21" s="48"/>
      <c r="I21" s="49"/>
    </row>
    <row r="22" spans="1:9" ht="18" customHeight="1" x14ac:dyDescent="0.15">
      <c r="A22" s="69">
        <v>1.4</v>
      </c>
      <c r="B22" s="61" t="s">
        <v>151</v>
      </c>
      <c r="C22" s="46"/>
      <c r="D22" s="48"/>
      <c r="E22" s="48"/>
      <c r="F22" s="48"/>
      <c r="G22" s="48"/>
      <c r="H22" s="48"/>
      <c r="I22" s="49"/>
    </row>
    <row r="23" spans="1:9" ht="18" customHeight="1" x14ac:dyDescent="0.15">
      <c r="A23" s="69">
        <v>1.5</v>
      </c>
      <c r="B23" s="61" t="s">
        <v>152</v>
      </c>
      <c r="C23" s="46"/>
      <c r="D23" s="48"/>
      <c r="E23" s="48"/>
      <c r="F23" s="48"/>
      <c r="G23" s="48"/>
      <c r="H23" s="48"/>
      <c r="I23" s="49"/>
    </row>
    <row r="24" spans="1:9" ht="30" customHeight="1" x14ac:dyDescent="0.15">
      <c r="A24" s="69">
        <v>1.6</v>
      </c>
      <c r="B24" s="61" t="s">
        <v>91</v>
      </c>
      <c r="C24" s="46"/>
      <c r="D24" s="48"/>
      <c r="E24" s="48"/>
      <c r="F24" s="48"/>
      <c r="G24" s="48"/>
      <c r="H24" s="48"/>
      <c r="I24" s="49"/>
    </row>
    <row r="25" spans="1:9" ht="30" customHeight="1" x14ac:dyDescent="0.15">
      <c r="A25" s="69">
        <v>1.7</v>
      </c>
      <c r="B25" s="61" t="s">
        <v>92</v>
      </c>
      <c r="C25" s="46"/>
      <c r="D25" s="48"/>
      <c r="E25" s="48"/>
      <c r="F25" s="48"/>
      <c r="G25" s="48"/>
      <c r="H25" s="48"/>
      <c r="I25" s="49"/>
    </row>
    <row r="26" spans="1:9" ht="30" customHeight="1" x14ac:dyDescent="0.15">
      <c r="A26" s="69">
        <v>1.8</v>
      </c>
      <c r="B26" s="61" t="s">
        <v>93</v>
      </c>
      <c r="C26" s="46"/>
      <c r="D26" s="48"/>
      <c r="E26" s="48"/>
      <c r="F26" s="48"/>
      <c r="G26" s="48"/>
      <c r="H26" s="48"/>
      <c r="I26" s="49"/>
    </row>
    <row r="27" spans="1:9" ht="18" customHeight="1" x14ac:dyDescent="0.15">
      <c r="A27" s="69">
        <v>1.9</v>
      </c>
      <c r="B27" s="61" t="s">
        <v>94</v>
      </c>
      <c r="C27" s="46"/>
      <c r="D27" s="48"/>
      <c r="E27" s="48"/>
      <c r="F27" s="48"/>
      <c r="G27" s="48"/>
      <c r="H27" s="48"/>
      <c r="I27" s="49"/>
    </row>
    <row r="28" spans="1:9" ht="30" customHeight="1" x14ac:dyDescent="0.15">
      <c r="A28" s="70">
        <v>1.1000000000000001</v>
      </c>
      <c r="B28" s="61" t="s">
        <v>95</v>
      </c>
      <c r="C28" s="46"/>
      <c r="D28" s="48"/>
      <c r="E28" s="48"/>
      <c r="F28" s="48"/>
      <c r="G28" s="48"/>
      <c r="H28" s="48"/>
      <c r="I28" s="49"/>
    </row>
    <row r="29" spans="1:9" ht="18" customHeight="1" x14ac:dyDescent="0.15">
      <c r="A29" s="69">
        <v>1.1100000000000001</v>
      </c>
      <c r="B29" s="61" t="s">
        <v>13</v>
      </c>
      <c r="C29" s="46"/>
      <c r="D29" s="48"/>
      <c r="E29" s="48"/>
      <c r="F29" s="48"/>
      <c r="G29" s="48"/>
      <c r="H29" s="48"/>
      <c r="I29" s="49"/>
    </row>
    <row r="30" spans="1:9" ht="30" customHeight="1" x14ac:dyDescent="0.15">
      <c r="A30" s="71">
        <v>1.1200000000000001</v>
      </c>
      <c r="B30" s="64" t="s">
        <v>96</v>
      </c>
      <c r="C30" s="46"/>
      <c r="D30" s="48"/>
      <c r="E30" s="48"/>
      <c r="F30" s="48"/>
      <c r="G30" s="48"/>
      <c r="H30" s="48"/>
      <c r="I30" s="53"/>
    </row>
    <row r="31" spans="1:9" ht="15" customHeight="1" x14ac:dyDescent="0.15">
      <c r="A31" s="52"/>
      <c r="B31" s="52"/>
      <c r="C31" s="52"/>
      <c r="D31" s="52"/>
      <c r="E31" s="52"/>
      <c r="F31" s="52"/>
      <c r="G31" s="52"/>
      <c r="H31" s="52"/>
    </row>
  </sheetData>
  <sheetProtection algorithmName="SHA-512" hashValue="Q/zH2ntHiiOVHJygOTEqjz/hc6rxzc8xrT9RMYNL+C4XSXJE6fNRTpybhPHpDu8Aqn9dzFsuvK7WG5gMgL/iJQ==" saltValue="ggF1i8NqRM/R5h7kAZhpRQ==" spinCount="100000" sheet="1" objects="1" scenarios="1" formatCells="0"/>
  <phoneticPr fontId="4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234DE-650B-481C-BFB5-06074C0E2716}">
  <dimension ref="A1:H20"/>
  <sheetViews>
    <sheetView workbookViewId="0">
      <pane ySplit="2" topLeftCell="A3" activePane="bottomLeft" state="frozen"/>
      <selection pane="bottomLeft"/>
    </sheetView>
  </sheetViews>
  <sheetFormatPr defaultColWidth="18.7109375" defaultRowHeight="15" customHeight="1" x14ac:dyDescent="0.15"/>
  <cols>
    <col min="1" max="1" width="7.5703125" style="2" customWidth="1"/>
    <col min="2" max="2" width="94.5703125" style="2" customWidth="1"/>
    <col min="3" max="8" width="10.7109375" style="2" customWidth="1"/>
    <col min="9" max="16384" width="18.7109375" style="2"/>
  </cols>
  <sheetData>
    <row r="1" spans="1:8" ht="40.5" customHeight="1" x14ac:dyDescent="0.15">
      <c r="A1" s="55"/>
      <c r="B1" s="81" t="s">
        <v>237</v>
      </c>
      <c r="C1" s="72" t="s">
        <v>0</v>
      </c>
      <c r="D1" s="72" t="s">
        <v>1</v>
      </c>
      <c r="E1" s="72" t="s">
        <v>4</v>
      </c>
      <c r="F1" s="72" t="s">
        <v>2</v>
      </c>
      <c r="G1" s="72" t="s">
        <v>3</v>
      </c>
      <c r="H1" s="72" t="s">
        <v>5</v>
      </c>
    </row>
    <row r="2" spans="1:8" ht="24" customHeight="1" x14ac:dyDescent="0.15">
      <c r="A2" s="57" t="s">
        <v>230</v>
      </c>
      <c r="B2" s="58" t="s">
        <v>235</v>
      </c>
      <c r="C2" s="74" t="s">
        <v>122</v>
      </c>
      <c r="D2" s="74" t="s">
        <v>122</v>
      </c>
      <c r="E2" s="74" t="s">
        <v>122</v>
      </c>
      <c r="F2" s="74" t="s">
        <v>122</v>
      </c>
      <c r="G2" s="74" t="s">
        <v>122</v>
      </c>
      <c r="H2" s="74" t="s">
        <v>122</v>
      </c>
    </row>
    <row r="3" spans="1:8" ht="27" customHeight="1" x14ac:dyDescent="0.15">
      <c r="A3" s="82"/>
      <c r="B3" s="59" t="s">
        <v>126</v>
      </c>
      <c r="C3" s="84" t="s">
        <v>123</v>
      </c>
      <c r="D3" s="85"/>
      <c r="E3" s="85"/>
      <c r="F3" s="85"/>
      <c r="G3" s="85"/>
      <c r="H3" s="86"/>
    </row>
    <row r="4" spans="1:8" ht="19.5" customHeight="1" x14ac:dyDescent="0.15">
      <c r="A4" s="60">
        <v>2.1</v>
      </c>
      <c r="B4" s="7" t="s">
        <v>99</v>
      </c>
      <c r="C4" s="48"/>
      <c r="D4" s="48"/>
      <c r="E4" s="48"/>
      <c r="F4" s="48"/>
      <c r="G4" s="48"/>
      <c r="H4" s="79"/>
    </row>
    <row r="5" spans="1:8" ht="19.5" customHeight="1" x14ac:dyDescent="0.15">
      <c r="A5" s="60">
        <v>2.2000000000000002</v>
      </c>
      <c r="B5" s="7" t="s">
        <v>100</v>
      </c>
      <c r="C5" s="48"/>
      <c r="D5" s="48"/>
      <c r="E5" s="48"/>
      <c r="F5" s="48"/>
      <c r="G5" s="48"/>
      <c r="H5" s="79"/>
    </row>
    <row r="6" spans="1:8" ht="19.5" customHeight="1" x14ac:dyDescent="0.15">
      <c r="A6" s="60">
        <v>2.2999999999999998</v>
      </c>
      <c r="B6" s="7" t="s">
        <v>101</v>
      </c>
      <c r="C6" s="48"/>
      <c r="D6" s="48"/>
      <c r="E6" s="48"/>
      <c r="F6" s="48"/>
      <c r="G6" s="48"/>
      <c r="H6" s="79"/>
    </row>
    <row r="7" spans="1:8" ht="19.5" customHeight="1" x14ac:dyDescent="0.15">
      <c r="A7" s="60">
        <v>2.4</v>
      </c>
      <c r="B7" s="7" t="s">
        <v>102</v>
      </c>
      <c r="C7" s="48"/>
      <c r="D7" s="48"/>
      <c r="E7" s="48"/>
      <c r="F7" s="48"/>
      <c r="G7" s="48"/>
      <c r="H7" s="79"/>
    </row>
    <row r="8" spans="1:8" ht="19.5" customHeight="1" x14ac:dyDescent="0.15">
      <c r="A8" s="60">
        <v>2.5</v>
      </c>
      <c r="B8" s="7" t="s">
        <v>103</v>
      </c>
      <c r="C8" s="48"/>
      <c r="D8" s="48"/>
      <c r="E8" s="48"/>
      <c r="F8" s="48"/>
      <c r="G8" s="48"/>
      <c r="H8" s="79"/>
    </row>
    <row r="9" spans="1:8" ht="19.5" customHeight="1" x14ac:dyDescent="0.15">
      <c r="A9" s="60">
        <v>2.6</v>
      </c>
      <c r="B9" s="7" t="s">
        <v>104</v>
      </c>
      <c r="C9" s="48"/>
      <c r="D9" s="48"/>
      <c r="E9" s="48"/>
      <c r="F9" s="48"/>
      <c r="G9" s="48"/>
      <c r="H9" s="79"/>
    </row>
    <row r="10" spans="1:8" ht="19.5" customHeight="1" x14ac:dyDescent="0.15">
      <c r="A10" s="60">
        <v>2.7</v>
      </c>
      <c r="B10" s="7" t="s">
        <v>105</v>
      </c>
      <c r="C10" s="48"/>
      <c r="D10" s="48"/>
      <c r="E10" s="48"/>
      <c r="F10" s="48"/>
      <c r="G10" s="48"/>
      <c r="H10" s="80"/>
    </row>
    <row r="11" spans="1:8" ht="19.5" customHeight="1" x14ac:dyDescent="0.15">
      <c r="A11" s="65"/>
      <c r="B11" s="83"/>
      <c r="C11" s="65"/>
      <c r="D11" s="65"/>
      <c r="E11" s="65"/>
      <c r="F11" s="65"/>
      <c r="G11" s="65"/>
      <c r="H11" s="65"/>
    </row>
    <row r="12" spans="1:8" ht="27" customHeight="1" x14ac:dyDescent="0.15">
      <c r="A12" s="78"/>
      <c r="B12" s="68" t="s">
        <v>127</v>
      </c>
      <c r="C12" s="78" t="s">
        <v>124</v>
      </c>
      <c r="D12" s="78"/>
      <c r="E12" s="78"/>
      <c r="F12" s="78"/>
      <c r="G12" s="78"/>
      <c r="H12" s="87"/>
    </row>
    <row r="13" spans="1:8" ht="19.5" customHeight="1" x14ac:dyDescent="0.15">
      <c r="A13" s="69">
        <v>2.1</v>
      </c>
      <c r="B13" s="7" t="s">
        <v>106</v>
      </c>
      <c r="C13" s="48"/>
      <c r="D13" s="48"/>
      <c r="E13" s="48"/>
      <c r="F13" s="48"/>
      <c r="G13" s="48"/>
      <c r="H13" s="79"/>
    </row>
    <row r="14" spans="1:8" ht="30" customHeight="1" x14ac:dyDescent="0.15">
      <c r="A14" s="69">
        <v>2.2000000000000002</v>
      </c>
      <c r="B14" s="7" t="s">
        <v>107</v>
      </c>
      <c r="C14" s="48"/>
      <c r="D14" s="48"/>
      <c r="E14" s="48"/>
      <c r="F14" s="48"/>
      <c r="G14" s="48"/>
      <c r="H14" s="79"/>
    </row>
    <row r="15" spans="1:8" ht="19.5" customHeight="1" x14ac:dyDescent="0.15">
      <c r="A15" s="69">
        <v>2.2999999999999998</v>
      </c>
      <c r="B15" s="7" t="s">
        <v>17</v>
      </c>
      <c r="C15" s="48"/>
      <c r="D15" s="48"/>
      <c r="E15" s="48"/>
      <c r="F15" s="48"/>
      <c r="G15" s="48"/>
      <c r="H15" s="79"/>
    </row>
    <row r="16" spans="1:8" ht="19.5" customHeight="1" x14ac:dyDescent="0.15">
      <c r="A16" s="69">
        <v>2.4</v>
      </c>
      <c r="B16" s="7" t="s">
        <v>108</v>
      </c>
      <c r="C16" s="48"/>
      <c r="D16" s="48"/>
      <c r="E16" s="48"/>
      <c r="F16" s="48"/>
      <c r="G16" s="48"/>
      <c r="H16" s="79"/>
    </row>
    <row r="17" spans="1:8" ht="30" customHeight="1" x14ac:dyDescent="0.15">
      <c r="A17" s="69">
        <v>2.5</v>
      </c>
      <c r="B17" s="7" t="s">
        <v>109</v>
      </c>
      <c r="C17" s="48"/>
      <c r="D17" s="48"/>
      <c r="E17" s="48"/>
      <c r="F17" s="48"/>
      <c r="G17" s="48"/>
      <c r="H17" s="79"/>
    </row>
    <row r="18" spans="1:8" ht="19.5" customHeight="1" x14ac:dyDescent="0.15">
      <c r="A18" s="69">
        <v>2.6</v>
      </c>
      <c r="B18" s="7" t="s">
        <v>20</v>
      </c>
      <c r="C18" s="48"/>
      <c r="D18" s="48"/>
      <c r="E18" s="48"/>
      <c r="F18" s="48"/>
      <c r="G18" s="48"/>
      <c r="H18" s="79"/>
    </row>
    <row r="19" spans="1:8" ht="30" customHeight="1" x14ac:dyDescent="0.15">
      <c r="A19" s="69">
        <v>2.7</v>
      </c>
      <c r="B19" s="7" t="s">
        <v>110</v>
      </c>
      <c r="C19" s="48"/>
      <c r="D19" s="48"/>
      <c r="E19" s="48"/>
      <c r="F19" s="48"/>
      <c r="G19" s="48"/>
      <c r="H19" s="80"/>
    </row>
    <row r="20" spans="1:8" ht="15" customHeight="1" x14ac:dyDescent="0.15">
      <c r="A20" s="52"/>
      <c r="B20" s="52"/>
      <c r="C20" s="52"/>
      <c r="D20" s="52"/>
      <c r="E20" s="52"/>
      <c r="F20" s="52"/>
      <c r="G20" s="52"/>
      <c r="H20" s="52"/>
    </row>
  </sheetData>
  <sheetProtection algorithmName="SHA-512" hashValue="flr9thxhouCqxEwmUG310xfHE0zQeZ4JfaupaHpTvZOl7/9jTktMO5lvZETUYMIW0dGs6dJkGQw5ehUAzslbSA==" saltValue="x2zoCf72o/b80w1uLEuhmg==" spinCount="100000" sheet="1" objects="1" scenarios="1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44C00-42BC-4C92-8C8C-EB6F5B392DEC}">
  <dimension ref="A1:I66"/>
  <sheetViews>
    <sheetView workbookViewId="0">
      <pane ySplit="2" topLeftCell="A3" activePane="bottomLeft" state="frozen"/>
      <selection pane="bottomLeft"/>
    </sheetView>
  </sheetViews>
  <sheetFormatPr defaultColWidth="18.7109375" defaultRowHeight="15" customHeight="1" x14ac:dyDescent="0.15"/>
  <cols>
    <col min="1" max="1" width="7.7109375" style="2" customWidth="1"/>
    <col min="2" max="2" width="94.7109375" style="2" customWidth="1"/>
    <col min="3" max="3" width="5.5703125" style="2" customWidth="1"/>
    <col min="4" max="9" width="10.7109375" style="2" customWidth="1"/>
    <col min="10" max="16384" width="18.7109375" style="2"/>
  </cols>
  <sheetData>
    <row r="1" spans="1:9" ht="40.5" customHeight="1" x14ac:dyDescent="0.15">
      <c r="A1" s="55"/>
      <c r="B1" s="115" t="s">
        <v>236</v>
      </c>
      <c r="C1" s="55"/>
      <c r="D1" s="72" t="s">
        <v>0</v>
      </c>
      <c r="E1" s="72" t="s">
        <v>1</v>
      </c>
      <c r="F1" s="72" t="s">
        <v>4</v>
      </c>
      <c r="G1" s="72" t="s">
        <v>2</v>
      </c>
      <c r="H1" s="72" t="s">
        <v>3</v>
      </c>
      <c r="I1" s="72" t="s">
        <v>5</v>
      </c>
    </row>
    <row r="2" spans="1:9" ht="24" customHeight="1" x14ac:dyDescent="0.15">
      <c r="A2" s="116" t="s">
        <v>230</v>
      </c>
      <c r="B2" s="116" t="s">
        <v>6</v>
      </c>
      <c r="C2" s="73" t="s">
        <v>7</v>
      </c>
      <c r="D2" s="74" t="s">
        <v>122</v>
      </c>
      <c r="E2" s="74" t="s">
        <v>122</v>
      </c>
      <c r="F2" s="74" t="s">
        <v>122</v>
      </c>
      <c r="G2" s="74" t="s">
        <v>122</v>
      </c>
      <c r="H2" s="74" t="s">
        <v>122</v>
      </c>
      <c r="I2" s="74" t="s">
        <v>122</v>
      </c>
    </row>
    <row r="3" spans="1:9" ht="27" customHeight="1" x14ac:dyDescent="0.15">
      <c r="A3" s="82"/>
      <c r="B3" s="59" t="s">
        <v>126</v>
      </c>
      <c r="C3" s="117"/>
      <c r="D3" s="76" t="s">
        <v>123</v>
      </c>
      <c r="E3" s="85"/>
      <c r="F3" s="85"/>
      <c r="G3" s="85"/>
      <c r="H3" s="85"/>
      <c r="I3" s="86"/>
    </row>
    <row r="4" spans="1:9" ht="19.5" customHeight="1" x14ac:dyDescent="0.15">
      <c r="A4" s="60">
        <v>3.1</v>
      </c>
      <c r="B4" s="61" t="s">
        <v>153</v>
      </c>
      <c r="C4" s="46"/>
      <c r="D4" s="48"/>
      <c r="E4" s="48"/>
      <c r="F4" s="48"/>
      <c r="G4" s="48"/>
      <c r="H4" s="48"/>
      <c r="I4" s="49"/>
    </row>
    <row r="5" spans="1:9" ht="19.5" customHeight="1" x14ac:dyDescent="0.15">
      <c r="A5" s="60">
        <v>3.2</v>
      </c>
      <c r="B5" s="61" t="s">
        <v>154</v>
      </c>
      <c r="C5" s="46"/>
      <c r="D5" s="48"/>
      <c r="E5" s="48"/>
      <c r="F5" s="48"/>
      <c r="G5" s="48"/>
      <c r="H5" s="48"/>
      <c r="I5" s="49"/>
    </row>
    <row r="6" spans="1:9" ht="19.5" customHeight="1" x14ac:dyDescent="0.15">
      <c r="A6" s="60">
        <v>3.3</v>
      </c>
      <c r="B6" s="61" t="s">
        <v>111</v>
      </c>
      <c r="C6" s="46"/>
      <c r="D6" s="48"/>
      <c r="E6" s="48"/>
      <c r="F6" s="48"/>
      <c r="G6" s="48"/>
      <c r="H6" s="48"/>
      <c r="I6" s="49"/>
    </row>
    <row r="7" spans="1:9" ht="19.5" customHeight="1" x14ac:dyDescent="0.15">
      <c r="A7" s="60">
        <v>3.4</v>
      </c>
      <c r="B7" s="61" t="s">
        <v>112</v>
      </c>
      <c r="C7" s="46"/>
      <c r="D7" s="48"/>
      <c r="E7" s="48"/>
      <c r="F7" s="48"/>
      <c r="G7" s="48"/>
      <c r="H7" s="48"/>
      <c r="I7" s="49"/>
    </row>
    <row r="8" spans="1:9" ht="19.5" customHeight="1" x14ac:dyDescent="0.15">
      <c r="A8" s="60">
        <v>3.5</v>
      </c>
      <c r="B8" s="61" t="s">
        <v>113</v>
      </c>
      <c r="C8" s="46"/>
      <c r="D8" s="48"/>
      <c r="E8" s="48"/>
      <c r="F8" s="48"/>
      <c r="G8" s="48"/>
      <c r="H8" s="48"/>
      <c r="I8" s="49"/>
    </row>
    <row r="9" spans="1:9" ht="30" customHeight="1" x14ac:dyDescent="0.15">
      <c r="A9" s="60">
        <v>3.6</v>
      </c>
      <c r="B9" s="61" t="s">
        <v>114</v>
      </c>
      <c r="C9" s="46"/>
      <c r="D9" s="48"/>
      <c r="E9" s="48"/>
      <c r="F9" s="48"/>
      <c r="G9" s="48"/>
      <c r="H9" s="48"/>
      <c r="I9" s="49"/>
    </row>
    <row r="10" spans="1:9" ht="30" customHeight="1" x14ac:dyDescent="0.15">
      <c r="A10" s="60">
        <v>3.7</v>
      </c>
      <c r="B10" s="61" t="s">
        <v>115</v>
      </c>
      <c r="C10" s="46"/>
      <c r="D10" s="48"/>
      <c r="E10" s="48"/>
      <c r="F10" s="48"/>
      <c r="G10" s="48"/>
      <c r="H10" s="48"/>
      <c r="I10" s="49"/>
    </row>
    <row r="11" spans="1:9" ht="19.5" customHeight="1" x14ac:dyDescent="0.15">
      <c r="A11" s="60">
        <v>3.8</v>
      </c>
      <c r="B11" s="61" t="s">
        <v>155</v>
      </c>
      <c r="C11" s="46"/>
      <c r="D11" s="48"/>
      <c r="E11" s="48"/>
      <c r="F11" s="48"/>
      <c r="G11" s="48"/>
      <c r="H11" s="48"/>
      <c r="I11" s="49"/>
    </row>
    <row r="12" spans="1:9" ht="19.5" customHeight="1" x14ac:dyDescent="0.15">
      <c r="A12" s="60">
        <v>3.9</v>
      </c>
      <c r="B12" s="61" t="s">
        <v>156</v>
      </c>
      <c r="C12" s="46"/>
      <c r="D12" s="48"/>
      <c r="E12" s="48"/>
      <c r="F12" s="48"/>
      <c r="G12" s="48"/>
      <c r="H12" s="48"/>
      <c r="I12" s="49"/>
    </row>
    <row r="13" spans="1:9" ht="19.5" customHeight="1" x14ac:dyDescent="0.15">
      <c r="A13" s="62">
        <v>3.1</v>
      </c>
      <c r="B13" s="61" t="s">
        <v>157</v>
      </c>
      <c r="C13" s="46"/>
      <c r="D13" s="48"/>
      <c r="E13" s="48"/>
      <c r="F13" s="48"/>
      <c r="G13" s="48"/>
      <c r="H13" s="48"/>
      <c r="I13" s="49"/>
    </row>
    <row r="14" spans="1:9" ht="19.5" customHeight="1" x14ac:dyDescent="0.15">
      <c r="A14" s="60">
        <v>3.11</v>
      </c>
      <c r="B14" s="61" t="s">
        <v>158</v>
      </c>
      <c r="C14" s="46"/>
      <c r="D14" s="48"/>
      <c r="E14" s="48"/>
      <c r="F14" s="48"/>
      <c r="G14" s="48"/>
      <c r="H14" s="48"/>
      <c r="I14" s="49"/>
    </row>
    <row r="15" spans="1:9" ht="19.5" customHeight="1" x14ac:dyDescent="0.15">
      <c r="A15" s="62">
        <v>3.12</v>
      </c>
      <c r="B15" s="61" t="s">
        <v>159</v>
      </c>
      <c r="C15" s="46"/>
      <c r="D15" s="48"/>
      <c r="E15" s="48"/>
      <c r="F15" s="48"/>
      <c r="G15" s="48"/>
      <c r="H15" s="48"/>
      <c r="I15" s="49"/>
    </row>
    <row r="16" spans="1:9" ht="19.5" customHeight="1" x14ac:dyDescent="0.15">
      <c r="A16" s="60">
        <v>3.13</v>
      </c>
      <c r="B16" s="61" t="s">
        <v>160</v>
      </c>
      <c r="C16" s="46"/>
      <c r="D16" s="48"/>
      <c r="E16" s="48"/>
      <c r="F16" s="48"/>
      <c r="G16" s="48"/>
      <c r="H16" s="48"/>
      <c r="I16" s="49"/>
    </row>
    <row r="17" spans="1:9" ht="19.5" customHeight="1" x14ac:dyDescent="0.15">
      <c r="A17" s="62">
        <v>3.14</v>
      </c>
      <c r="B17" s="61" t="s">
        <v>161</v>
      </c>
      <c r="C17" s="46"/>
      <c r="D17" s="48"/>
      <c r="E17" s="48"/>
      <c r="F17" s="48"/>
      <c r="G17" s="48"/>
      <c r="H17" s="48"/>
      <c r="I17" s="49"/>
    </row>
    <row r="18" spans="1:9" ht="19.5" customHeight="1" x14ac:dyDescent="0.15">
      <c r="A18" s="63">
        <v>3.15</v>
      </c>
      <c r="B18" s="118" t="s">
        <v>162</v>
      </c>
      <c r="C18" s="46"/>
      <c r="D18" s="48"/>
      <c r="E18" s="48"/>
      <c r="F18" s="48"/>
      <c r="G18" s="48"/>
      <c r="H18" s="48"/>
      <c r="I18" s="89"/>
    </row>
    <row r="19" spans="1:9" ht="19.5" customHeight="1" x14ac:dyDescent="0.15">
      <c r="A19" s="119">
        <v>3.16</v>
      </c>
      <c r="B19" s="118" t="s">
        <v>163</v>
      </c>
      <c r="C19" s="46"/>
      <c r="D19" s="48"/>
      <c r="E19" s="48"/>
      <c r="F19" s="48"/>
      <c r="G19" s="48"/>
      <c r="H19" s="48"/>
      <c r="I19" s="89"/>
    </row>
    <row r="20" spans="1:9" ht="19.5" customHeight="1" x14ac:dyDescent="0.15">
      <c r="A20" s="119">
        <v>3.17</v>
      </c>
      <c r="B20" s="118" t="s">
        <v>164</v>
      </c>
      <c r="C20" s="46"/>
      <c r="D20" s="48"/>
      <c r="E20" s="48"/>
      <c r="F20" s="48"/>
      <c r="G20" s="48"/>
      <c r="H20" s="48"/>
      <c r="I20" s="89"/>
    </row>
    <row r="21" spans="1:9" ht="19.5" customHeight="1" x14ac:dyDescent="0.15">
      <c r="A21" s="63">
        <v>3.18</v>
      </c>
      <c r="B21" s="118" t="s">
        <v>165</v>
      </c>
      <c r="C21" s="46"/>
      <c r="D21" s="48"/>
      <c r="E21" s="48"/>
      <c r="F21" s="48"/>
      <c r="G21" s="48"/>
      <c r="H21" s="48"/>
      <c r="I21" s="89"/>
    </row>
    <row r="22" spans="1:9" ht="19.5" customHeight="1" x14ac:dyDescent="0.15">
      <c r="A22" s="119">
        <v>3.19</v>
      </c>
      <c r="B22" s="118" t="s">
        <v>166</v>
      </c>
      <c r="C22" s="46"/>
      <c r="D22" s="48"/>
      <c r="E22" s="48"/>
      <c r="F22" s="48"/>
      <c r="G22" s="48"/>
      <c r="H22" s="48"/>
      <c r="I22" s="89"/>
    </row>
    <row r="23" spans="1:9" ht="19.5" customHeight="1" x14ac:dyDescent="0.15">
      <c r="A23" s="119">
        <v>3.2</v>
      </c>
      <c r="B23" s="118" t="s">
        <v>167</v>
      </c>
      <c r="C23" s="46"/>
      <c r="D23" s="48"/>
      <c r="E23" s="48"/>
      <c r="F23" s="48"/>
      <c r="G23" s="48"/>
      <c r="H23" s="48"/>
      <c r="I23" s="89"/>
    </row>
    <row r="24" spans="1:9" ht="30" customHeight="1" x14ac:dyDescent="0.15">
      <c r="A24" s="119">
        <v>3.21</v>
      </c>
      <c r="B24" s="118" t="s">
        <v>168</v>
      </c>
      <c r="C24" s="46"/>
      <c r="D24" s="48"/>
      <c r="E24" s="48"/>
      <c r="F24" s="48"/>
      <c r="G24" s="48"/>
      <c r="H24" s="48"/>
      <c r="I24" s="89"/>
    </row>
    <row r="25" spans="1:9" ht="19.5" customHeight="1" x14ac:dyDescent="0.15">
      <c r="A25" s="63">
        <v>3.22</v>
      </c>
      <c r="B25" s="118" t="s">
        <v>169</v>
      </c>
      <c r="C25" s="88"/>
      <c r="D25" s="48"/>
      <c r="E25" s="48"/>
      <c r="F25" s="48"/>
      <c r="G25" s="48"/>
      <c r="H25" s="48"/>
      <c r="I25" s="89"/>
    </row>
    <row r="26" spans="1:9" ht="19.5" customHeight="1" x14ac:dyDescent="0.15">
      <c r="A26" s="119">
        <v>3.23</v>
      </c>
      <c r="B26" s="118" t="s">
        <v>170</v>
      </c>
      <c r="C26" s="88"/>
      <c r="D26" s="48"/>
      <c r="E26" s="48"/>
      <c r="F26" s="48"/>
      <c r="G26" s="48"/>
      <c r="H26" s="48"/>
      <c r="I26" s="89"/>
    </row>
    <row r="27" spans="1:9" ht="19.5" customHeight="1" x14ac:dyDescent="0.15">
      <c r="A27" s="119">
        <v>3.24</v>
      </c>
      <c r="B27" s="118" t="s">
        <v>171</v>
      </c>
      <c r="C27" s="88"/>
      <c r="D27" s="48"/>
      <c r="E27" s="48"/>
      <c r="F27" s="48"/>
      <c r="G27" s="48"/>
      <c r="H27" s="48"/>
      <c r="I27" s="89"/>
    </row>
    <row r="28" spans="1:9" ht="30" customHeight="1" x14ac:dyDescent="0.15">
      <c r="A28" s="63">
        <v>3.25</v>
      </c>
      <c r="B28" s="118" t="s">
        <v>172</v>
      </c>
      <c r="C28" s="88"/>
      <c r="D28" s="48"/>
      <c r="E28" s="48"/>
      <c r="F28" s="48"/>
      <c r="G28" s="48"/>
      <c r="H28" s="48"/>
      <c r="I28" s="89"/>
    </row>
    <row r="29" spans="1:9" ht="19.5" customHeight="1" x14ac:dyDescent="0.15">
      <c r="A29" s="119">
        <v>3.26</v>
      </c>
      <c r="B29" s="118" t="s">
        <v>173</v>
      </c>
      <c r="C29" s="88"/>
      <c r="D29" s="48"/>
      <c r="E29" s="48"/>
      <c r="F29" s="48"/>
      <c r="G29" s="48"/>
      <c r="H29" s="48"/>
      <c r="I29" s="89"/>
    </row>
    <row r="30" spans="1:9" ht="19.5" customHeight="1" x14ac:dyDescent="0.15">
      <c r="A30" s="63">
        <v>3.27</v>
      </c>
      <c r="B30" s="118" t="s">
        <v>174</v>
      </c>
      <c r="C30" s="88"/>
      <c r="D30" s="48"/>
      <c r="E30" s="48"/>
      <c r="F30" s="48"/>
      <c r="G30" s="48"/>
      <c r="H30" s="48"/>
      <c r="I30" s="89"/>
    </row>
    <row r="31" spans="1:9" ht="19.5" customHeight="1" x14ac:dyDescent="0.15">
      <c r="A31" s="119">
        <v>3.28</v>
      </c>
      <c r="B31" s="118" t="s">
        <v>175</v>
      </c>
      <c r="C31" s="88"/>
      <c r="D31" s="48"/>
      <c r="E31" s="48"/>
      <c r="F31" s="48"/>
      <c r="G31" s="48"/>
      <c r="H31" s="48"/>
      <c r="I31" s="89"/>
    </row>
    <row r="32" spans="1:9" ht="30" customHeight="1" x14ac:dyDescent="0.15">
      <c r="A32" s="63">
        <v>3.29</v>
      </c>
      <c r="B32" s="118" t="s">
        <v>176</v>
      </c>
      <c r="C32" s="88"/>
      <c r="D32" s="48"/>
      <c r="E32" s="48"/>
      <c r="F32" s="48"/>
      <c r="G32" s="48"/>
      <c r="H32" s="48"/>
      <c r="I32" s="89"/>
    </row>
    <row r="33" spans="1:9" ht="19.5" customHeight="1" x14ac:dyDescent="0.15">
      <c r="A33" s="119">
        <v>3.3</v>
      </c>
      <c r="B33" s="64" t="s">
        <v>177</v>
      </c>
      <c r="C33" s="90"/>
      <c r="D33" s="48"/>
      <c r="E33" s="48"/>
      <c r="F33" s="48"/>
      <c r="G33" s="48"/>
      <c r="H33" s="48"/>
      <c r="I33" s="51"/>
    </row>
    <row r="34" spans="1:9" ht="16.5" customHeight="1" x14ac:dyDescent="0.25">
      <c r="A34" s="120"/>
      <c r="B34" s="66"/>
      <c r="C34" s="66"/>
      <c r="D34" s="65"/>
      <c r="E34" s="65"/>
      <c r="F34" s="65"/>
      <c r="G34" s="65"/>
      <c r="H34" s="65"/>
      <c r="I34" s="123"/>
    </row>
    <row r="35" spans="1:9" ht="27" customHeight="1" x14ac:dyDescent="0.15">
      <c r="A35" s="121"/>
      <c r="B35" s="68" t="s">
        <v>127</v>
      </c>
      <c r="C35" s="124"/>
      <c r="D35" s="78" t="s">
        <v>124</v>
      </c>
      <c r="E35" s="125"/>
      <c r="F35" s="125"/>
      <c r="G35" s="125"/>
      <c r="H35" s="125"/>
      <c r="I35" s="126"/>
    </row>
    <row r="36" spans="1:9" ht="16.5" customHeight="1" x14ac:dyDescent="0.15">
      <c r="A36" s="69">
        <v>3.1</v>
      </c>
      <c r="B36" s="61" t="s">
        <v>178</v>
      </c>
      <c r="C36" s="46"/>
      <c r="D36" s="48"/>
      <c r="E36" s="48"/>
      <c r="F36" s="48"/>
      <c r="G36" s="48"/>
      <c r="H36" s="48"/>
      <c r="I36" s="49"/>
    </row>
    <row r="37" spans="1:9" ht="16.5" customHeight="1" x14ac:dyDescent="0.15">
      <c r="A37" s="69">
        <v>3.2</v>
      </c>
      <c r="B37" s="61" t="s">
        <v>179</v>
      </c>
      <c r="C37" s="46"/>
      <c r="D37" s="48"/>
      <c r="E37" s="48"/>
      <c r="F37" s="48"/>
      <c r="G37" s="48"/>
      <c r="H37" s="48"/>
      <c r="I37" s="49"/>
    </row>
    <row r="38" spans="1:9" ht="16.5" customHeight="1" x14ac:dyDescent="0.15">
      <c r="A38" s="69">
        <v>3.3</v>
      </c>
      <c r="B38" s="61" t="s">
        <v>22</v>
      </c>
      <c r="C38" s="46"/>
      <c r="D38" s="48"/>
      <c r="E38" s="48"/>
      <c r="F38" s="48"/>
      <c r="G38" s="48"/>
      <c r="H38" s="48"/>
      <c r="I38" s="49"/>
    </row>
    <row r="39" spans="1:9" ht="16.5" customHeight="1" x14ac:dyDescent="0.15">
      <c r="A39" s="69">
        <v>3.4</v>
      </c>
      <c r="B39" s="61" t="s">
        <v>116</v>
      </c>
      <c r="C39" s="46"/>
      <c r="D39" s="48"/>
      <c r="E39" s="48"/>
      <c r="F39" s="48"/>
      <c r="G39" s="48"/>
      <c r="H39" s="48"/>
      <c r="I39" s="49"/>
    </row>
    <row r="40" spans="1:9" ht="16.5" customHeight="1" x14ac:dyDescent="0.15">
      <c r="A40" s="69">
        <v>3.5</v>
      </c>
      <c r="B40" s="61" t="s">
        <v>117</v>
      </c>
      <c r="C40" s="46"/>
      <c r="D40" s="48"/>
      <c r="E40" s="48"/>
      <c r="F40" s="48"/>
      <c r="G40" s="48"/>
      <c r="H40" s="48"/>
      <c r="I40" s="49"/>
    </row>
    <row r="41" spans="1:9" ht="30" customHeight="1" x14ac:dyDescent="0.15">
      <c r="A41" s="69">
        <v>3.6</v>
      </c>
      <c r="B41" s="61" t="s">
        <v>118</v>
      </c>
      <c r="C41" s="46"/>
      <c r="D41" s="48"/>
      <c r="E41" s="48"/>
      <c r="F41" s="48"/>
      <c r="G41" s="48"/>
      <c r="H41" s="48"/>
      <c r="I41" s="49"/>
    </row>
    <row r="42" spans="1:9" ht="30" customHeight="1" x14ac:dyDescent="0.15">
      <c r="A42" s="69">
        <v>3.7</v>
      </c>
      <c r="B42" s="61" t="s">
        <v>119</v>
      </c>
      <c r="C42" s="46"/>
      <c r="D42" s="48"/>
      <c r="E42" s="48"/>
      <c r="F42" s="48"/>
      <c r="G42" s="48"/>
      <c r="H42" s="48"/>
      <c r="I42" s="49"/>
    </row>
    <row r="43" spans="1:9" ht="16.5" customHeight="1" x14ac:dyDescent="0.15">
      <c r="A43" s="69">
        <v>3.8</v>
      </c>
      <c r="B43" s="61" t="s">
        <v>180</v>
      </c>
      <c r="C43" s="46"/>
      <c r="D43" s="48"/>
      <c r="E43" s="48"/>
      <c r="F43" s="48"/>
      <c r="G43" s="48"/>
      <c r="H43" s="48"/>
      <c r="I43" s="49"/>
    </row>
    <row r="44" spans="1:9" ht="16.5" customHeight="1" x14ac:dyDescent="0.15">
      <c r="A44" s="69">
        <v>3.9</v>
      </c>
      <c r="B44" s="61" t="s">
        <v>181</v>
      </c>
      <c r="C44" s="46"/>
      <c r="D44" s="48"/>
      <c r="E44" s="48"/>
      <c r="F44" s="48"/>
      <c r="G44" s="48"/>
      <c r="H44" s="48"/>
      <c r="I44" s="49"/>
    </row>
    <row r="45" spans="1:9" ht="16.5" customHeight="1" x14ac:dyDescent="0.15">
      <c r="A45" s="70">
        <v>3.1</v>
      </c>
      <c r="B45" s="61" t="s">
        <v>182</v>
      </c>
      <c r="C45" s="46"/>
      <c r="D45" s="48"/>
      <c r="E45" s="48"/>
      <c r="F45" s="48"/>
      <c r="G45" s="48"/>
      <c r="H45" s="48"/>
      <c r="I45" s="49"/>
    </row>
    <row r="46" spans="1:9" ht="16.5" customHeight="1" x14ac:dyDescent="0.15">
      <c r="A46" s="69">
        <v>3.11</v>
      </c>
      <c r="B46" s="61" t="s">
        <v>183</v>
      </c>
      <c r="C46" s="46"/>
      <c r="D46" s="48"/>
      <c r="E46" s="48"/>
      <c r="F46" s="48"/>
      <c r="G46" s="48"/>
      <c r="H46" s="48"/>
      <c r="I46" s="49"/>
    </row>
    <row r="47" spans="1:9" ht="16.5" customHeight="1" x14ac:dyDescent="0.15">
      <c r="A47" s="70">
        <v>3.12</v>
      </c>
      <c r="B47" s="61" t="s">
        <v>184</v>
      </c>
      <c r="C47" s="46"/>
      <c r="D47" s="48"/>
      <c r="E47" s="48"/>
      <c r="F47" s="48"/>
      <c r="G47" s="48"/>
      <c r="H47" s="48"/>
      <c r="I47" s="49"/>
    </row>
    <row r="48" spans="1:9" ht="30" customHeight="1" x14ac:dyDescent="0.15">
      <c r="A48" s="69">
        <v>3.13</v>
      </c>
      <c r="B48" s="61" t="s">
        <v>185</v>
      </c>
      <c r="C48" s="46"/>
      <c r="D48" s="48"/>
      <c r="E48" s="48"/>
      <c r="F48" s="48"/>
      <c r="G48" s="48"/>
      <c r="H48" s="48"/>
      <c r="I48" s="49"/>
    </row>
    <row r="49" spans="1:9" ht="16.5" customHeight="1" x14ac:dyDescent="0.15">
      <c r="A49" s="70">
        <v>3.14</v>
      </c>
      <c r="B49" s="61" t="s">
        <v>186</v>
      </c>
      <c r="C49" s="46"/>
      <c r="D49" s="48"/>
      <c r="E49" s="48"/>
      <c r="F49" s="48"/>
      <c r="G49" s="48"/>
      <c r="H49" s="48"/>
      <c r="I49" s="49"/>
    </row>
    <row r="50" spans="1:9" ht="16.5" customHeight="1" x14ac:dyDescent="0.15">
      <c r="A50" s="71">
        <v>3.15</v>
      </c>
      <c r="B50" s="118" t="s">
        <v>187</v>
      </c>
      <c r="C50" s="46"/>
      <c r="D50" s="48"/>
      <c r="E50" s="48"/>
      <c r="F50" s="48"/>
      <c r="G50" s="48"/>
      <c r="H50" s="48"/>
      <c r="I50" s="49"/>
    </row>
    <row r="51" spans="1:9" ht="16.5" customHeight="1" x14ac:dyDescent="0.15">
      <c r="A51" s="122">
        <v>3.16</v>
      </c>
      <c r="B51" s="118" t="s">
        <v>188</v>
      </c>
      <c r="C51" s="46"/>
      <c r="D51" s="48"/>
      <c r="E51" s="48"/>
      <c r="F51" s="48"/>
      <c r="G51" s="48"/>
      <c r="H51" s="48"/>
      <c r="I51" s="49"/>
    </row>
    <row r="52" spans="1:9" ht="16.5" customHeight="1" x14ac:dyDescent="0.15">
      <c r="A52" s="122">
        <v>3.17</v>
      </c>
      <c r="B52" s="118" t="s">
        <v>189</v>
      </c>
      <c r="C52" s="46"/>
      <c r="D52" s="48"/>
      <c r="E52" s="48"/>
      <c r="F52" s="48"/>
      <c r="G52" s="48"/>
      <c r="H52" s="48"/>
      <c r="I52" s="49"/>
    </row>
    <row r="53" spans="1:9" ht="16.5" customHeight="1" x14ac:dyDescent="0.15">
      <c r="A53" s="71">
        <v>3.18</v>
      </c>
      <c r="B53" s="118" t="s">
        <v>190</v>
      </c>
      <c r="C53" s="46"/>
      <c r="D53" s="48"/>
      <c r="E53" s="48"/>
      <c r="F53" s="48"/>
      <c r="G53" s="48"/>
      <c r="H53" s="48"/>
      <c r="I53" s="49"/>
    </row>
    <row r="54" spans="1:9" ht="16.5" customHeight="1" x14ac:dyDescent="0.15">
      <c r="A54" s="122">
        <v>3.19</v>
      </c>
      <c r="B54" s="118" t="s">
        <v>191</v>
      </c>
      <c r="C54" s="46"/>
      <c r="D54" s="48"/>
      <c r="E54" s="48"/>
      <c r="F54" s="48"/>
      <c r="G54" s="48"/>
      <c r="H54" s="48"/>
      <c r="I54" s="49"/>
    </row>
    <row r="55" spans="1:9" ht="16.5" customHeight="1" x14ac:dyDescent="0.15">
      <c r="A55" s="122">
        <v>3.2</v>
      </c>
      <c r="B55" s="118" t="s">
        <v>192</v>
      </c>
      <c r="C55" s="46"/>
      <c r="D55" s="48"/>
      <c r="E55" s="48"/>
      <c r="F55" s="48"/>
      <c r="G55" s="48"/>
      <c r="H55" s="48"/>
      <c r="I55" s="49"/>
    </row>
    <row r="56" spans="1:9" ht="16.5" customHeight="1" x14ac:dyDescent="0.15">
      <c r="A56" s="122">
        <v>3.21</v>
      </c>
      <c r="B56" s="118" t="s">
        <v>193</v>
      </c>
      <c r="C56" s="88"/>
      <c r="D56" s="48"/>
      <c r="E56" s="48"/>
      <c r="F56" s="48"/>
      <c r="G56" s="48"/>
      <c r="H56" s="48"/>
      <c r="I56" s="49"/>
    </row>
    <row r="57" spans="1:9" ht="19.5" customHeight="1" x14ac:dyDescent="0.15">
      <c r="A57" s="71">
        <v>3.22</v>
      </c>
      <c r="B57" s="118" t="s">
        <v>194</v>
      </c>
      <c r="C57" s="88"/>
      <c r="D57" s="48"/>
      <c r="E57" s="48"/>
      <c r="F57" s="48"/>
      <c r="G57" s="48"/>
      <c r="H57" s="48"/>
      <c r="I57" s="49"/>
    </row>
    <row r="58" spans="1:9" ht="16.5" customHeight="1" x14ac:dyDescent="0.15">
      <c r="A58" s="122">
        <v>3.23</v>
      </c>
      <c r="B58" s="118" t="s">
        <v>195</v>
      </c>
      <c r="C58" s="88"/>
      <c r="D58" s="48"/>
      <c r="E58" s="48"/>
      <c r="F58" s="48"/>
      <c r="G58" s="48"/>
      <c r="H58" s="48"/>
      <c r="I58" s="49"/>
    </row>
    <row r="59" spans="1:9" ht="16.5" customHeight="1" x14ac:dyDescent="0.15">
      <c r="A59" s="122">
        <v>3.24</v>
      </c>
      <c r="B59" s="118" t="s">
        <v>196</v>
      </c>
      <c r="C59" s="88"/>
      <c r="D59" s="48"/>
      <c r="E59" s="48"/>
      <c r="F59" s="48"/>
      <c r="G59" s="48"/>
      <c r="H59" s="48"/>
      <c r="I59" s="49"/>
    </row>
    <row r="60" spans="1:9" ht="16.5" customHeight="1" x14ac:dyDescent="0.15">
      <c r="A60" s="71">
        <v>3.25</v>
      </c>
      <c r="B60" s="118" t="s">
        <v>197</v>
      </c>
      <c r="C60" s="88"/>
      <c r="D60" s="48"/>
      <c r="E60" s="48"/>
      <c r="F60" s="48"/>
      <c r="G60" s="48"/>
      <c r="H60" s="48"/>
      <c r="I60" s="49"/>
    </row>
    <row r="61" spans="1:9" ht="16.5" customHeight="1" x14ac:dyDescent="0.15">
      <c r="A61" s="122">
        <v>3.26</v>
      </c>
      <c r="B61" s="118" t="s">
        <v>198</v>
      </c>
      <c r="C61" s="88"/>
      <c r="D61" s="48"/>
      <c r="E61" s="48"/>
      <c r="F61" s="48"/>
      <c r="G61" s="48"/>
      <c r="H61" s="48"/>
      <c r="I61" s="49"/>
    </row>
    <row r="62" spans="1:9" ht="16.5" customHeight="1" x14ac:dyDescent="0.15">
      <c r="A62" s="71">
        <v>3.27</v>
      </c>
      <c r="B62" s="118" t="s">
        <v>199</v>
      </c>
      <c r="C62" s="88"/>
      <c r="D62" s="48"/>
      <c r="E62" s="48"/>
      <c r="F62" s="48"/>
      <c r="G62" s="48"/>
      <c r="H62" s="48"/>
      <c r="I62" s="49"/>
    </row>
    <row r="63" spans="1:9" ht="16.5" customHeight="1" x14ac:dyDescent="0.15">
      <c r="A63" s="122">
        <v>3.28</v>
      </c>
      <c r="B63" s="118" t="s">
        <v>200</v>
      </c>
      <c r="C63" s="88"/>
      <c r="D63" s="48"/>
      <c r="E63" s="48"/>
      <c r="F63" s="48"/>
      <c r="G63" s="48"/>
      <c r="H63" s="48"/>
      <c r="I63" s="49"/>
    </row>
    <row r="64" spans="1:9" ht="16.5" customHeight="1" x14ac:dyDescent="0.15">
      <c r="A64" s="71">
        <v>3.29</v>
      </c>
      <c r="B64" s="118" t="s">
        <v>201</v>
      </c>
      <c r="C64" s="88"/>
      <c r="D64" s="48"/>
      <c r="E64" s="48"/>
      <c r="F64" s="48"/>
      <c r="G64" s="48"/>
      <c r="H64" s="48"/>
      <c r="I64" s="49"/>
    </row>
    <row r="65" spans="1:9" ht="30" customHeight="1" x14ac:dyDescent="0.15">
      <c r="A65" s="122">
        <v>3.3</v>
      </c>
      <c r="B65" s="64" t="s">
        <v>202</v>
      </c>
      <c r="C65" s="90"/>
      <c r="D65" s="48"/>
      <c r="E65" s="48"/>
      <c r="F65" s="48"/>
      <c r="G65" s="48"/>
      <c r="H65" s="48"/>
      <c r="I65" s="53"/>
    </row>
    <row r="66" spans="1:9" ht="15" customHeight="1" x14ac:dyDescent="0.15">
      <c r="A66" s="52"/>
      <c r="B66" s="52"/>
      <c r="C66" s="52"/>
      <c r="D66" s="52"/>
      <c r="E66" s="52"/>
      <c r="F66" s="52"/>
      <c r="G66" s="52"/>
      <c r="H66" s="52"/>
      <c r="I66" s="52"/>
    </row>
  </sheetData>
  <sheetProtection algorithmName="SHA-512" hashValue="hjELeG5TV6t8kot2tlm6ru392r0oG8n2GGyW3eCHswk9xEcqGmcyS6hBwwudjJwr5GYB9cc6V1CcHd8FcokrVw==" saltValue="n24qth9RM7AwgE2KFbNCuQ==" spinCount="100000" sheet="1" objects="1" scenarios="1" formatCells="0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9F16E-B66B-46A8-B7F6-6E546D1687F4}">
  <dimension ref="A1:AB64"/>
  <sheetViews>
    <sheetView zoomScaleNormal="100" workbookViewId="0"/>
  </sheetViews>
  <sheetFormatPr defaultColWidth="8.7109375" defaultRowHeight="10.5" x14ac:dyDescent="0.15"/>
  <cols>
    <col min="1" max="1" width="6.5703125" style="8" customWidth="1"/>
    <col min="2" max="2" width="94.7109375" style="8" customWidth="1"/>
    <col min="3" max="6" width="15.5703125" style="8" customWidth="1"/>
    <col min="7" max="11" width="11.7109375" style="8" customWidth="1"/>
    <col min="12" max="12" width="10.7109375" style="8" customWidth="1"/>
    <col min="13" max="13" width="8.7109375" style="8"/>
    <col min="14" max="14" width="8.7109375" style="8" customWidth="1"/>
    <col min="15" max="28" width="8.7109375" style="8"/>
    <col min="29" max="29" width="80.7109375" style="8" customWidth="1"/>
    <col min="30" max="16384" width="8.7109375" style="8"/>
  </cols>
  <sheetData>
    <row r="1" spans="1:28" ht="45.75" customHeight="1" x14ac:dyDescent="0.15">
      <c r="B1" s="6" t="s">
        <v>239</v>
      </c>
    </row>
    <row r="2" spans="1:28" ht="24" customHeight="1" x14ac:dyDescent="0.15">
      <c r="B2" s="127" t="str">
        <f>IF(REPORT!B3="[Enter your business name and assessment date here]", " ",REPORT!B3)</f>
        <v xml:space="preserve"> </v>
      </c>
      <c r="D2" s="9"/>
      <c r="E2" s="9"/>
    </row>
    <row r="3" spans="1:28" ht="33" customHeight="1" x14ac:dyDescent="0.15">
      <c r="B3" s="10" t="s">
        <v>61</v>
      </c>
      <c r="C3" s="11" t="s">
        <v>62</v>
      </c>
      <c r="D3" s="12" t="s">
        <v>120</v>
      </c>
      <c r="E3" s="13" t="s">
        <v>63</v>
      </c>
      <c r="F3" s="14" t="s">
        <v>64</v>
      </c>
    </row>
    <row r="4" spans="1:28" ht="16.5" customHeight="1" x14ac:dyDescent="0.15">
      <c r="B4" s="15" t="s">
        <v>29</v>
      </c>
      <c r="C4" s="16">
        <f>SUM(Leadership!D5:I5)</f>
        <v>0</v>
      </c>
      <c r="D4" s="17">
        <f>SUM(Leadership!D19:I19)</f>
        <v>0</v>
      </c>
      <c r="E4" s="17">
        <f>COUNTIF(J10:J21,"Y")</f>
        <v>0</v>
      </c>
      <c r="F4" s="18">
        <f>COUNTIF(K10:K21,"Y")</f>
        <v>0</v>
      </c>
    </row>
    <row r="5" spans="1:28" ht="16.5" customHeight="1" x14ac:dyDescent="0.15">
      <c r="B5" s="15" t="s">
        <v>33</v>
      </c>
      <c r="C5" s="16">
        <f>SUM('Worker Engagement'!C4:H4)</f>
        <v>0</v>
      </c>
      <c r="D5" s="17">
        <f>SUM('Worker Engagement'!C13:H13)</f>
        <v>0</v>
      </c>
      <c r="E5" s="17">
        <f>COUNTIF(J25:J31,"Y")</f>
        <v>0</v>
      </c>
      <c r="F5" s="18">
        <f>COUNTIF(K25:K31,"Y")</f>
        <v>0</v>
      </c>
    </row>
    <row r="6" spans="1:28" ht="16.5" customHeight="1" x14ac:dyDescent="0.15">
      <c r="B6" s="15" t="s">
        <v>35</v>
      </c>
      <c r="C6" s="19">
        <f>SUM('Risk Management'!D4:I4)</f>
        <v>0</v>
      </c>
      <c r="D6" s="20">
        <f>SUM('Risk Management'!D36:I36)</f>
        <v>0</v>
      </c>
      <c r="E6" s="20">
        <f>COUNTIF(J35:J64,"Y")</f>
        <v>0</v>
      </c>
      <c r="F6" s="21">
        <f>COUNTIF(K35:K64,"Y")</f>
        <v>0</v>
      </c>
    </row>
    <row r="7" spans="1:28" ht="16.5" customHeight="1" x14ac:dyDescent="0.15">
      <c r="A7" s="9"/>
      <c r="B7" s="9"/>
    </row>
    <row r="8" spans="1:28" ht="29.45" customHeight="1" x14ac:dyDescent="0.15">
      <c r="A8" s="22" t="s">
        <v>29</v>
      </c>
      <c r="B8" s="23"/>
      <c r="C8" s="130" t="s">
        <v>229</v>
      </c>
      <c r="D8" s="130"/>
      <c r="E8" s="130"/>
      <c r="F8" s="24" t="str" cm="1">
        <f t="array" ref="F8">IF(OR(F10:F20="None",F25:F31="None",F35:F48="None"),"None",IF(OR(F10:F21="Developing"),"Developing",IF(OR(F10:F21="Performing",F25:F31="Developing",F35:F64="Developing",F25:F31="Performing",SUM(COUNTIF(F35:F64,"Leading")&lt;3)),"Performing","Leading")))</f>
        <v>None</v>
      </c>
      <c r="G8" s="25"/>
      <c r="H8" s="25"/>
      <c r="I8" s="25"/>
      <c r="J8" s="25"/>
      <c r="K8" s="25"/>
      <c r="AB8" s="9"/>
    </row>
    <row r="9" spans="1:28" ht="29.45" customHeight="1" x14ac:dyDescent="0.15">
      <c r="A9" s="26" t="s">
        <v>230</v>
      </c>
      <c r="B9" s="26" t="s">
        <v>125</v>
      </c>
      <c r="C9" s="26" t="s">
        <v>231</v>
      </c>
      <c r="D9" s="26" t="s">
        <v>232</v>
      </c>
      <c r="E9" s="26" t="s">
        <v>233</v>
      </c>
      <c r="F9" s="26" t="s">
        <v>39</v>
      </c>
      <c r="G9" s="26" t="s">
        <v>42</v>
      </c>
      <c r="H9" s="26" t="s">
        <v>74</v>
      </c>
      <c r="I9" s="26" t="s">
        <v>66</v>
      </c>
      <c r="J9" s="26" t="s">
        <v>121</v>
      </c>
      <c r="K9" s="26" t="s">
        <v>65</v>
      </c>
      <c r="AB9" s="9"/>
    </row>
    <row r="10" spans="1:28" ht="16.5" customHeight="1" x14ac:dyDescent="0.15">
      <c r="A10" s="25">
        <v>1.1000000000000001</v>
      </c>
      <c r="B10" s="27" t="s">
        <v>97</v>
      </c>
      <c r="C10" s="113">
        <f>IFERROR(SUM(Leadership!D5*5,Leadership!E5*4,Leadership!F5*3,Leadership!G5*2,Leadership!H5*1)/SUM(Leadership!D5:H5),0)</f>
        <v>0</v>
      </c>
      <c r="D10" s="113">
        <f>IFERROR(SUM(Leadership!D19*5,Leadership!E19*4,Leadership!F19*3,Leadership!G19*2,Leadership!H19*1)/SUM(Leadership!D19:H19),0)</f>
        <v>0</v>
      </c>
      <c r="E10" s="113">
        <f>IF(OR(C10=0,D10=0),0,IFERROR((SUM(Leadership!D5*5,Leadership!E5*4,Leadership!F5*3,Leadership!G5*2,Leadership!H5*1)+SUM(Leadership!D19*5,Leadership!E19*4,Leadership!F19*3,Leadership!G19*2,Leadership!H19*1))/(SUM(Leadership!D5:H5)+SUM(Leadership!D19:H19)),0))</f>
        <v>0</v>
      </c>
      <c r="F10" s="29" t="str">
        <f>IF(OR(E10=0,E11=0),"None",IF(((E10+E11)/2)&lt;=2.5,"Developing",IF(((E10+E11)/2)&lt;4.5,"Performing","Leading")))</f>
        <v>None</v>
      </c>
      <c r="G10" s="113">
        <f t="shared" ref="G10:G21" si="0">IFERROR((ABS(D10-C10)),"None")</f>
        <v>0</v>
      </c>
      <c r="H10" s="17">
        <f>Leadership!I5</f>
        <v>0</v>
      </c>
      <c r="I10" s="17">
        <f>Leadership!I19</f>
        <v>0</v>
      </c>
      <c r="J10" s="30" t="str">
        <f>IF(SUM(Leadership!D5:I5)&gt;=1, "Y","N")</f>
        <v>N</v>
      </c>
      <c r="K10" s="30" t="str">
        <f>IF(SUM(Leadership!D19:I19)&gt;=1,"Y","N")</f>
        <v>N</v>
      </c>
      <c r="N10" s="9"/>
      <c r="S10" s="9"/>
    </row>
    <row r="11" spans="1:28" ht="16.5" customHeight="1" x14ac:dyDescent="0.15">
      <c r="A11" s="25">
        <v>1.2</v>
      </c>
      <c r="B11" s="31" t="s">
        <v>98</v>
      </c>
      <c r="C11" s="113">
        <f>IFERROR(SUM(Leadership!D6*5,Leadership!E6*4,Leadership!F6*3,Leadership!G6*2,Leadership!H6*1)/SUM(Leadership!D6:H6),0)</f>
        <v>0</v>
      </c>
      <c r="D11" s="113">
        <f>IFERROR(SUM(Leadership!D20*5,Leadership!E20*4,Leadership!F20*3,Leadership!G20*2,Leadership!H20*1)/SUM(Leadership!D20:H20),0)</f>
        <v>0</v>
      </c>
      <c r="E11" s="113">
        <f>IF(OR(C11=0,D11=0),0,IFERROR((SUM(Leadership!D6*5,Leadership!E6*4,Leadership!F6*3,Leadership!G6*2,Leadership!H6*1)+SUM(Leadership!D20*5,Leadership!E20*4,Leadership!F20*3,Leadership!G20*2,Leadership!H20*1))/(SUM(Leadership!D6:H6)+SUM(Leadership!D20:H20)),0))</f>
        <v>0</v>
      </c>
      <c r="F11" s="32"/>
      <c r="G11" s="113">
        <f t="shared" si="0"/>
        <v>0</v>
      </c>
      <c r="H11" s="17">
        <f>Leadership!I6</f>
        <v>0</v>
      </c>
      <c r="I11" s="17">
        <f>Leadership!I20</f>
        <v>0</v>
      </c>
      <c r="J11" s="30" t="str">
        <f>IF(SUM(Leadership!D6:I6)&gt;=1, "Y","N")</f>
        <v>N</v>
      </c>
      <c r="K11" s="30" t="str">
        <f>IF(SUM(Leadership!D20:I20)&gt;=1,"Y","N")</f>
        <v>N</v>
      </c>
    </row>
    <row r="12" spans="1:28" ht="16.5" customHeight="1" x14ac:dyDescent="0.15">
      <c r="A12" s="25">
        <v>1.3</v>
      </c>
      <c r="B12" s="33" t="s">
        <v>8</v>
      </c>
      <c r="C12" s="113">
        <f>IFERROR(SUM(Leadership!D7*5,Leadership!E7*4,Leadership!F7*3,Leadership!G7*2,Leadership!H7*1)/SUM(Leadership!D7:H7),0)</f>
        <v>0</v>
      </c>
      <c r="D12" s="113">
        <f>IFERROR(SUM(Leadership!D21*5,Leadership!E21*4,Leadership!F21*3,Leadership!G21*2,Leadership!H21*1)/SUM(Leadership!D21:H21),0)</f>
        <v>0</v>
      </c>
      <c r="E12" s="113">
        <f>IF(OR(C12=0,D12=0),0,IFERROR((SUM(Leadership!D7*5,Leadership!E7*4,Leadership!F7*3,Leadership!G7*2,Leadership!H7*1)+SUM(Leadership!D21*5,Leadership!E21*4,Leadership!F21*3,Leadership!G21*2,Leadership!H21*1))/(SUM(Leadership!D7:H7)+SUM(Leadership!D21:H21)),0))</f>
        <v>0</v>
      </c>
      <c r="F12" s="34" t="str">
        <f t="shared" ref="F12:F20" si="1">IF(E12=0,"None",IF(E12&lt;=2.5,"Developing",IF(E12&lt;4.5,"Performing","Leading")))</f>
        <v>None</v>
      </c>
      <c r="G12" s="113">
        <f t="shared" si="0"/>
        <v>0</v>
      </c>
      <c r="H12" s="17">
        <f>Leadership!I7</f>
        <v>0</v>
      </c>
      <c r="I12" s="17">
        <f>Leadership!I21</f>
        <v>0</v>
      </c>
      <c r="J12" s="30" t="str">
        <f>IF(SUM(Leadership!D7:I7)&gt;=1, "Y","N")</f>
        <v>N</v>
      </c>
      <c r="K12" s="30" t="str">
        <f>IF(SUM(Leadership!D21:I21)&gt;=1,"Y","N")</f>
        <v>N</v>
      </c>
    </row>
    <row r="13" spans="1:28" ht="16.5" customHeight="1" x14ac:dyDescent="0.15">
      <c r="A13" s="25">
        <v>1.4</v>
      </c>
      <c r="B13" s="27" t="s">
        <v>227</v>
      </c>
      <c r="C13" s="113">
        <f>IFERROR(SUM(Leadership!D8*5,Leadership!E8*4,Leadership!F8*3,Leadership!G8*2,Leadership!H8*1)/SUM(Leadership!D8:H8),0)</f>
        <v>0</v>
      </c>
      <c r="D13" s="113">
        <f>IFERROR(SUM(Leadership!D22*5,Leadership!E22*4,Leadership!F22*3,Leadership!G22*2,Leadership!H22*1)/SUM(Leadership!D22:H22),0)</f>
        <v>0</v>
      </c>
      <c r="E13" s="113">
        <f>IF(OR(C13=0,D13=0),0,IFERROR((SUM(Leadership!D8*5,Leadership!E8*4,Leadership!F8*3,Leadership!G8*2,Leadership!H8*1)+SUM(Leadership!D22*5,Leadership!E22*4,Leadership!F22*3,Leadership!G22*2,Leadership!H22*1))/(SUM(Leadership!D8:H8)+SUM(Leadership!D22:H22)),0))</f>
        <v>0</v>
      </c>
      <c r="F13" s="29" t="str">
        <f>IF(OR(E13=0,E14=0),"None",IF(((E13+E14)/2)&lt;=2.5,"Developing",IF(((E13+E14)/2)&lt;4.5,"Performing","Leading")))</f>
        <v>None</v>
      </c>
      <c r="G13" s="113">
        <f t="shared" si="0"/>
        <v>0</v>
      </c>
      <c r="H13" s="17">
        <f>Leadership!I8</f>
        <v>0</v>
      </c>
      <c r="I13" s="17">
        <f>Leadership!I22</f>
        <v>0</v>
      </c>
      <c r="J13" s="30" t="str">
        <f>IF(SUM(Leadership!D8:I8)&gt;=1, "Y","N")</f>
        <v>N</v>
      </c>
      <c r="K13" s="30" t="str">
        <f>IF(SUM(Leadership!D22:I22)&gt;=1,"Y","N")</f>
        <v>N</v>
      </c>
    </row>
    <row r="14" spans="1:28" ht="16.5" customHeight="1" x14ac:dyDescent="0.15">
      <c r="A14" s="25">
        <v>1.5</v>
      </c>
      <c r="B14" s="31" t="s">
        <v>228</v>
      </c>
      <c r="C14" s="113">
        <f>IFERROR(SUM(Leadership!D9*5,Leadership!E9*4,Leadership!F9*3,Leadership!G9*2,Leadership!H9*1)/SUM(Leadership!D9:H9),0)</f>
        <v>0</v>
      </c>
      <c r="D14" s="113">
        <f>IFERROR(SUM(Leadership!D23*5,Leadership!E23*4,Leadership!F23*3,Leadership!G23*2,Leadership!H23*1)/SUM(Leadership!D23:H23),0)</f>
        <v>0</v>
      </c>
      <c r="E14" s="113">
        <f>IF(OR(C14=0,D14=0),0,IFERROR((SUM(Leadership!D9*5,Leadership!E9*4,Leadership!F9*3,Leadership!G9*2,Leadership!H9*1)+SUM(Leadership!D23*5,Leadership!E23*4,Leadership!F23*3,Leadership!G23*2,Leadership!H23*1))/(SUM(Leadership!D9:H9)+SUM(Leadership!D23:H23)),0))</f>
        <v>0</v>
      </c>
      <c r="F14" s="32"/>
      <c r="G14" s="113">
        <f t="shared" si="0"/>
        <v>0</v>
      </c>
      <c r="H14" s="17">
        <f>Leadership!I9</f>
        <v>0</v>
      </c>
      <c r="I14" s="17">
        <f>Leadership!I23</f>
        <v>0</v>
      </c>
      <c r="J14" s="30" t="str">
        <f>IF(SUM(Leadership!D9:I9)&gt;=1, "Y","N")</f>
        <v>N</v>
      </c>
      <c r="K14" s="30" t="str">
        <f>IF(SUM(Leadership!D23:I23)&gt;=1,"Y","N")</f>
        <v>N</v>
      </c>
    </row>
    <row r="15" spans="1:28" ht="26.1" customHeight="1" x14ac:dyDescent="0.15">
      <c r="A15" s="25">
        <v>1.6</v>
      </c>
      <c r="B15" s="33" t="s">
        <v>9</v>
      </c>
      <c r="C15" s="113">
        <f>IFERROR(SUM(Leadership!D10*5,Leadership!E10*4,Leadership!F10*3,Leadership!G10*2,Leadership!H10*1)/SUM(Leadership!D10:H10),0)</f>
        <v>0</v>
      </c>
      <c r="D15" s="113">
        <f>IFERROR(SUM(Leadership!D24*5,Leadership!E24*4,Leadership!F24*3,Leadership!G24*2,Leadership!H24*1)/SUM(Leadership!D24:H24),0)</f>
        <v>0</v>
      </c>
      <c r="E15" s="113">
        <f>IF(OR(C15=0,D15=0),0,IFERROR((SUM(Leadership!D10*5,Leadership!E10*4,Leadership!F10*3,Leadership!G10*2,Leadership!H10*1)+SUM(Leadership!D24*5,Leadership!E24*4,Leadership!F24*3,Leadership!G24*2,Leadership!H24*1))/(SUM(Leadership!D10:H10)+SUM(Leadership!D24:H24)),0))</f>
        <v>0</v>
      </c>
      <c r="F15" s="34" t="str">
        <f t="shared" si="1"/>
        <v>None</v>
      </c>
      <c r="G15" s="113">
        <f t="shared" si="0"/>
        <v>0</v>
      </c>
      <c r="H15" s="17">
        <f>Leadership!I10</f>
        <v>0</v>
      </c>
      <c r="I15" s="17">
        <f>Leadership!I24</f>
        <v>0</v>
      </c>
      <c r="J15" s="30" t="str">
        <f>IF(SUM(Leadership!D10:I10)&gt;=1, "Y","N")</f>
        <v>N</v>
      </c>
      <c r="K15" s="30" t="str">
        <f>IF(SUM(Leadership!D24:I24)&gt;=1,"Y","N")</f>
        <v>N</v>
      </c>
    </row>
    <row r="16" spans="1:28" ht="16.5" customHeight="1" x14ac:dyDescent="0.15">
      <c r="A16" s="25">
        <v>1.7</v>
      </c>
      <c r="B16" s="33" t="s">
        <v>10</v>
      </c>
      <c r="C16" s="113">
        <f>IFERROR(SUM(Leadership!D11*5,Leadership!E11*4,Leadership!F11*3,Leadership!G11*2,Leadership!H11*1)/SUM(Leadership!D11:H11),0)</f>
        <v>0</v>
      </c>
      <c r="D16" s="113">
        <f>IFERROR(SUM(Leadership!D25*5,Leadership!E25*4,Leadership!F25*3,Leadership!G25*2,Leadership!H25*1)/SUM(Leadership!D25:H25),0)</f>
        <v>0</v>
      </c>
      <c r="E16" s="113">
        <f>IF(OR(C16=0,D16=0),0,IFERROR((SUM(Leadership!D11*5,Leadership!E11*4,Leadership!F11*3,Leadership!G11*2,Leadership!H11*1)+SUM(Leadership!D25*5,Leadership!E25*4,Leadership!F25*3,Leadership!G25*2,Leadership!H25*1))/(SUM(Leadership!D11:H11)+SUM(Leadership!D25:H25)),0))</f>
        <v>0</v>
      </c>
      <c r="F16" s="34" t="str">
        <f t="shared" si="1"/>
        <v>None</v>
      </c>
      <c r="G16" s="113">
        <f t="shared" si="0"/>
        <v>0</v>
      </c>
      <c r="H16" s="17">
        <f>Leadership!I11</f>
        <v>0</v>
      </c>
      <c r="I16" s="17">
        <f>Leadership!I25</f>
        <v>0</v>
      </c>
      <c r="J16" s="30" t="str">
        <f>IF(SUM(Leadership!D11:I11)&gt;=1, "Y","N")</f>
        <v>N</v>
      </c>
      <c r="K16" s="30" t="str">
        <f>IF(SUM(Leadership!D25:I25)&gt;=1,"Y","N")</f>
        <v>N</v>
      </c>
    </row>
    <row r="17" spans="1:28" ht="26.1" customHeight="1" x14ac:dyDescent="0.15">
      <c r="A17" s="25">
        <v>1.8</v>
      </c>
      <c r="B17" s="33" t="s">
        <v>203</v>
      </c>
      <c r="C17" s="113">
        <f>IFERROR(SUM(Leadership!D12*5,Leadership!E12*4,Leadership!F12*3,Leadership!G12*2,Leadership!H12*1)/SUM(Leadership!D12:H12),0)</f>
        <v>0</v>
      </c>
      <c r="D17" s="113">
        <f>IFERROR(SUM(Leadership!D26*5,Leadership!E26*4,Leadership!F26*3,Leadership!G26*2,Leadership!H26*1)/SUM(Leadership!D26:H26),0)</f>
        <v>0</v>
      </c>
      <c r="E17" s="113">
        <f>IF(OR(C17=0,D17=0),0,IFERROR((SUM(Leadership!D12*5,Leadership!E12*4,Leadership!F12*3,Leadership!G12*2,Leadership!H12*1)+SUM(Leadership!D26*5,Leadership!E26*4,Leadership!F26*3,Leadership!G26*2,Leadership!H26*1))/(SUM(Leadership!D12:H12)+SUM(Leadership!D26:H26)),0))</f>
        <v>0</v>
      </c>
      <c r="F17" s="34" t="str">
        <f t="shared" si="1"/>
        <v>None</v>
      </c>
      <c r="G17" s="113">
        <f t="shared" si="0"/>
        <v>0</v>
      </c>
      <c r="H17" s="17">
        <f>Leadership!I12</f>
        <v>0</v>
      </c>
      <c r="I17" s="17">
        <f>Leadership!I26</f>
        <v>0</v>
      </c>
      <c r="J17" s="30" t="str">
        <f>IF(SUM(Leadership!D12:I12)&gt;=1, "Y","N")</f>
        <v>N</v>
      </c>
      <c r="K17" s="30" t="str">
        <f>IF(SUM(Leadership!D26:I26)&gt;=1,"Y","N")</f>
        <v>N</v>
      </c>
    </row>
    <row r="18" spans="1:28" ht="16.5" customHeight="1" x14ac:dyDescent="0.15">
      <c r="A18" s="25">
        <v>1.9</v>
      </c>
      <c r="B18" s="33" t="s">
        <v>11</v>
      </c>
      <c r="C18" s="113">
        <f>IFERROR(SUM(Leadership!D13*5,Leadership!E13*4,Leadership!F13*3,Leadership!G13*2,Leadership!H13*1)/SUM(Leadership!D13:H13),0)</f>
        <v>0</v>
      </c>
      <c r="D18" s="113">
        <f>IFERROR(SUM(Leadership!D27*5,Leadership!E27*4,Leadership!F27*3,Leadership!G27*2,Leadership!H27*1)/SUM(Leadership!D27:H27),0)</f>
        <v>0</v>
      </c>
      <c r="E18" s="113">
        <f>IF(OR(C18=0,D18=0),0,IFERROR((SUM(Leadership!D13*5,Leadership!E13*4,Leadership!F13*3,Leadership!G13*2,Leadership!H13*1)+SUM(Leadership!D27*5,Leadership!E27*4,Leadership!F27*3,Leadership!G27*2,Leadership!H27*1))/(SUM(Leadership!D13:H13)+SUM(Leadership!D27:H27)),0))</f>
        <v>0</v>
      </c>
      <c r="F18" s="34" t="str">
        <f t="shared" si="1"/>
        <v>None</v>
      </c>
      <c r="G18" s="113">
        <f t="shared" si="0"/>
        <v>0</v>
      </c>
      <c r="H18" s="17">
        <f>Leadership!I13</f>
        <v>0</v>
      </c>
      <c r="I18" s="17">
        <f>Leadership!I27</f>
        <v>0</v>
      </c>
      <c r="J18" s="30" t="str">
        <f>IF(SUM(Leadership!D13:I13)&gt;=1, "Y","N")</f>
        <v>N</v>
      </c>
      <c r="K18" s="30" t="str">
        <f>IF(SUM(Leadership!D27:I27)&gt;=1,"Y","N")</f>
        <v>N</v>
      </c>
    </row>
    <row r="19" spans="1:28" ht="26.1" customHeight="1" x14ac:dyDescent="0.15">
      <c r="A19" s="35">
        <v>1.1000000000000001</v>
      </c>
      <c r="B19" s="33" t="s">
        <v>12</v>
      </c>
      <c r="C19" s="113">
        <f>IFERROR(SUM(Leadership!D14*5,Leadership!E14*4,Leadership!F14*3,Leadership!G14*2,Leadership!H14*1)/SUM(Leadership!D14:H14),0)</f>
        <v>0</v>
      </c>
      <c r="D19" s="113">
        <f>IFERROR(SUM(Leadership!D28*5,Leadership!E28*4,Leadership!F28*3,Leadership!G28*2,Leadership!H28*1)/SUM(Leadership!D28:H28),0)</f>
        <v>0</v>
      </c>
      <c r="E19" s="113">
        <f>IF(OR(C19=0,D19=0),0,IFERROR((SUM(Leadership!D14*5,Leadership!E14*4,Leadership!F14*3,Leadership!G14*2,Leadership!H14*1)+SUM(Leadership!D28*5,Leadership!E28*4,Leadership!F28*3,Leadership!G28*2,Leadership!H28*1))/(SUM(Leadership!D14:H14)+SUM(Leadership!D28:H28)),0))</f>
        <v>0</v>
      </c>
      <c r="F19" s="34" t="str">
        <f t="shared" si="1"/>
        <v>None</v>
      </c>
      <c r="G19" s="113">
        <f t="shared" si="0"/>
        <v>0</v>
      </c>
      <c r="H19" s="17">
        <f>Leadership!I14</f>
        <v>0</v>
      </c>
      <c r="I19" s="17">
        <f>Leadership!I28</f>
        <v>0</v>
      </c>
      <c r="J19" s="30" t="str">
        <f>IF(SUM(Leadership!D14:I14)&gt;=1, "Y","N")</f>
        <v>N</v>
      </c>
      <c r="K19" s="30" t="str">
        <f>IF(SUM(Leadership!D28:I28)&gt;=1,"Y","N")</f>
        <v>N</v>
      </c>
      <c r="AB19" s="36"/>
    </row>
    <row r="20" spans="1:28" ht="16.5" customHeight="1" x14ac:dyDescent="0.15">
      <c r="A20" s="35">
        <v>1.1100000000000001</v>
      </c>
      <c r="B20" s="33" t="s">
        <v>13</v>
      </c>
      <c r="C20" s="113">
        <f>IFERROR(SUM(Leadership!D15*5,Leadership!E15*4,Leadership!F15*3,Leadership!G15*2,Leadership!H15*1)/SUM(Leadership!D15:H15),0)</f>
        <v>0</v>
      </c>
      <c r="D20" s="113">
        <f>IFERROR(SUM(Leadership!D29*5,Leadership!E29*4,Leadership!F29*3,Leadership!G29*2,Leadership!H29*1)/SUM(Leadership!D29:H29),0)</f>
        <v>0</v>
      </c>
      <c r="E20" s="113">
        <f>IF(OR(C20=0,D20=0),0,IFERROR((SUM(Leadership!D15*5,Leadership!E15*4,Leadership!F15*3,Leadership!G15*2,Leadership!H15*1)+SUM(Leadership!D29*5,Leadership!E29*4,Leadership!F29*3,Leadership!G29*2,Leadership!H29*1))/(SUM(Leadership!D15:H15)+SUM(Leadership!D29:H29)),0))</f>
        <v>0</v>
      </c>
      <c r="F20" s="34" t="str">
        <f t="shared" si="1"/>
        <v>None</v>
      </c>
      <c r="G20" s="113">
        <f t="shared" si="0"/>
        <v>0</v>
      </c>
      <c r="H20" s="17">
        <f>Leadership!I15</f>
        <v>0</v>
      </c>
      <c r="I20" s="17">
        <f>Leadership!I29</f>
        <v>0</v>
      </c>
      <c r="J20" s="30" t="str">
        <f>IF(SUM(Leadership!D15:I15)&gt;=1, "Y","N")</f>
        <v>N</v>
      </c>
      <c r="K20" s="30" t="str">
        <f>IF(SUM(Leadership!D29:I29)&gt;=1,"Y","N")</f>
        <v>N</v>
      </c>
      <c r="AB20" s="36"/>
    </row>
    <row r="21" spans="1:28" ht="16.5" customHeight="1" x14ac:dyDescent="0.15">
      <c r="A21" s="37">
        <v>1.1200000000000001</v>
      </c>
      <c r="B21" s="38" t="s">
        <v>14</v>
      </c>
      <c r="C21" s="113">
        <f>IFERROR(SUM(Leadership!D16*5,Leadership!E16*4,Leadership!F16*3,Leadership!G16*2,Leadership!H16*1)/SUM(Leadership!D16:H16),0)</f>
        <v>0</v>
      </c>
      <c r="D21" s="113">
        <f>IFERROR(SUM(Leadership!D30*5,Leadership!E30*4,Leadership!F30*3,Leadership!G30*2,Leadership!H30*1)/SUM(Leadership!D30:H30),0)</f>
        <v>0</v>
      </c>
      <c r="E21" s="113">
        <f>IF(OR(C21=0,D21=0),0,IFERROR((SUM(Leadership!D16*5,Leadership!E16*4,Leadership!F16*3,Leadership!G16*2,Leadership!H16*1)+SUM(Leadership!D30*5,Leadership!E30*4,Leadership!F30*3,Leadership!G30*2,Leadership!H30*1))/(SUM(Leadership!D16:H16)+SUM(Leadership!D30:H30)),0))</f>
        <v>0</v>
      </c>
      <c r="F21" s="34" t="str">
        <f>IF(E21=0,"None",IF(E21&lt;=2.5,"Developing",IF(E21&lt;4.5,"Performing","Leading")))</f>
        <v>None</v>
      </c>
      <c r="G21" s="113">
        <f t="shared" si="0"/>
        <v>0</v>
      </c>
      <c r="H21" s="17">
        <f>Leadership!I16</f>
        <v>0</v>
      </c>
      <c r="I21" s="17">
        <f>Leadership!I30</f>
        <v>0</v>
      </c>
      <c r="J21" s="30" t="str">
        <f>IF(SUM(Leadership!D16:I16)&gt;=1, "Y","N")</f>
        <v>N</v>
      </c>
      <c r="K21" s="30" t="str">
        <f>IF(SUM(Leadership!D30:I30)&gt;=1,"Y","N")</f>
        <v>N</v>
      </c>
      <c r="AB21" s="36"/>
    </row>
    <row r="22" spans="1:28" ht="16.5" customHeight="1" x14ac:dyDescent="0.15">
      <c r="A22" s="37"/>
      <c r="B22" s="38"/>
      <c r="C22" s="28"/>
      <c r="D22" s="28"/>
      <c r="E22" s="28"/>
      <c r="F22" s="34"/>
      <c r="G22" s="28"/>
      <c r="H22" s="25"/>
      <c r="I22" s="25"/>
      <c r="J22" s="30"/>
      <c r="K22" s="30"/>
      <c r="AB22" s="36"/>
    </row>
    <row r="23" spans="1:28" ht="29.45" customHeight="1" x14ac:dyDescent="0.15">
      <c r="A23" s="39" t="s">
        <v>33</v>
      </c>
      <c r="B23" s="40"/>
      <c r="C23" s="131" t="s">
        <v>229</v>
      </c>
      <c r="D23" s="131"/>
      <c r="E23" s="131"/>
      <c r="F23" s="24" t="str" cm="1">
        <f t="array" ref="F23">IF(OR(F10:F20="None",F25:F31="None",F35:F48="None"),"None",IF(OR(F25:F31="Developing"),"Developing",IF(OR(F25:F31="Performing",F10:F21="Developing",F35:F64="Developing",F10:F21="Performing",SUM(COUNTIF(F35:F64,"Leading")&lt;3)),"Performing","Leading")))</f>
        <v>None</v>
      </c>
      <c r="G23" s="25"/>
      <c r="H23" s="25"/>
      <c r="I23" s="25"/>
      <c r="J23" s="41"/>
      <c r="K23" s="41"/>
      <c r="AB23" s="9"/>
    </row>
    <row r="24" spans="1:28" ht="29.45" customHeight="1" x14ac:dyDescent="0.15">
      <c r="A24" s="26" t="s">
        <v>230</v>
      </c>
      <c r="B24" s="26" t="s">
        <v>125</v>
      </c>
      <c r="C24" s="26" t="s">
        <v>231</v>
      </c>
      <c r="D24" s="26" t="s">
        <v>232</v>
      </c>
      <c r="E24" s="26" t="s">
        <v>233</v>
      </c>
      <c r="F24" s="26" t="s">
        <v>39</v>
      </c>
      <c r="G24" s="26" t="s">
        <v>42</v>
      </c>
      <c r="H24" s="26" t="s">
        <v>74</v>
      </c>
      <c r="I24" s="26" t="s">
        <v>66</v>
      </c>
      <c r="J24" s="26" t="s">
        <v>121</v>
      </c>
      <c r="K24" s="26" t="s">
        <v>65</v>
      </c>
      <c r="AB24" s="9"/>
    </row>
    <row r="25" spans="1:28" ht="16.5" customHeight="1" x14ac:dyDescent="0.15">
      <c r="A25" s="25">
        <v>2.1</v>
      </c>
      <c r="B25" s="33" t="s">
        <v>15</v>
      </c>
      <c r="C25" s="113">
        <f>IFERROR(SUM('Worker Engagement'!C4*5,'Worker Engagement'!D4*4,'Worker Engagement'!E4*3,'Worker Engagement'!F4*2,'Worker Engagement'!G4*1)/SUM('Worker Engagement'!C4:G4),0)</f>
        <v>0</v>
      </c>
      <c r="D25" s="113">
        <f>IFERROR(SUM('Worker Engagement'!C13*5,'Worker Engagement'!D13*4,'Worker Engagement'!E13*3,'Worker Engagement'!F13*2,'Worker Engagement'!G13*1)/SUM('Worker Engagement'!C13:G13),0)</f>
        <v>0</v>
      </c>
      <c r="E25" s="113">
        <f>IF(OR(C25=0,D25=0),0,IFERROR((SUM('Worker Engagement'!C4*5,'Worker Engagement'!D4*4,'Worker Engagement'!E4*3,'Worker Engagement'!F4*2,'Worker Engagement'!G4*1)+SUM('Worker Engagement'!C13*5,'Worker Engagement'!D13*4,'Worker Engagement'!E13*3,'Worker Engagement'!F13*2,'Worker Engagement'!G13*1))/(SUM('Worker Engagement'!C4:G4)+SUM('Worker Engagement'!C13:G13)),0))</f>
        <v>0</v>
      </c>
      <c r="F25" s="34" t="str">
        <f t="shared" ref="F25:F64" si="2">IF(E25=0,"None",IF(E25&lt;=2.5,"Developing",IF(E25&lt;4.5,"Performing","Leading")))</f>
        <v>None</v>
      </c>
      <c r="G25" s="113">
        <f t="shared" ref="G25:G31" si="3">IFERROR((ABS(D25-C25)),"None")</f>
        <v>0</v>
      </c>
      <c r="H25" s="17">
        <f>'Worker Engagement'!H4</f>
        <v>0</v>
      </c>
      <c r="I25" s="17">
        <f>'Worker Engagement'!H13</f>
        <v>0</v>
      </c>
      <c r="J25" s="41" t="str">
        <f>IF(SUM('Worker Engagement'!C4:H4)&gt;=1,"Y","N")</f>
        <v>N</v>
      </c>
      <c r="K25" s="41" t="str">
        <f>IF(SUM('Worker Engagement'!C13:H13)&gt;=1,"Y","N")</f>
        <v>N</v>
      </c>
    </row>
    <row r="26" spans="1:28" ht="16.5" customHeight="1" x14ac:dyDescent="0.15">
      <c r="A26" s="25">
        <v>2.2000000000000002</v>
      </c>
      <c r="B26" s="33" t="s">
        <v>16</v>
      </c>
      <c r="C26" s="113">
        <f>IFERROR(SUM('Worker Engagement'!C5*5,'Worker Engagement'!D5*4,'Worker Engagement'!E5*3,'Worker Engagement'!F5*2,'Worker Engagement'!G5*1)/SUM('Worker Engagement'!C5:G5),0)</f>
        <v>0</v>
      </c>
      <c r="D26" s="113">
        <f>IFERROR(SUM('Worker Engagement'!C14*5,'Worker Engagement'!D14*4,'Worker Engagement'!E14*3,'Worker Engagement'!F14*2,'Worker Engagement'!G14*1)/SUM('Worker Engagement'!C14:G14),0)</f>
        <v>0</v>
      </c>
      <c r="E26" s="113">
        <f>IF(OR(C26=0,D26=0),0,IFERROR((SUM('Worker Engagement'!C5*5,'Worker Engagement'!D5*4,'Worker Engagement'!E5*3,'Worker Engagement'!F5*2,'Worker Engagement'!G5*1)+SUM('Worker Engagement'!C14*5,'Worker Engagement'!D14*4,'Worker Engagement'!E14*3,'Worker Engagement'!F14*2,'Worker Engagement'!G14*1))/(SUM('Worker Engagement'!C5:G5)+SUM('Worker Engagement'!C14:G14)),0))</f>
        <v>0</v>
      </c>
      <c r="F26" s="34" t="str">
        <f t="shared" si="2"/>
        <v>None</v>
      </c>
      <c r="G26" s="113">
        <f t="shared" si="3"/>
        <v>0</v>
      </c>
      <c r="H26" s="17">
        <f>'Worker Engagement'!H5</f>
        <v>0</v>
      </c>
      <c r="I26" s="17">
        <f>'Worker Engagement'!H14</f>
        <v>0</v>
      </c>
      <c r="J26" s="41" t="str">
        <f>IF(SUM('Worker Engagement'!C5:H5)&gt;=1,"Y","N")</f>
        <v>N</v>
      </c>
      <c r="K26" s="41" t="str">
        <f>IF(SUM('Worker Engagement'!C14:H14)&gt;=1,"Y","N")</f>
        <v>N</v>
      </c>
    </row>
    <row r="27" spans="1:28" ht="16.5" customHeight="1" x14ac:dyDescent="0.15">
      <c r="A27" s="25">
        <v>2.2999999999999998</v>
      </c>
      <c r="B27" s="27" t="s">
        <v>17</v>
      </c>
      <c r="C27" s="113">
        <f>IFERROR(SUM('Worker Engagement'!C6*5,'Worker Engagement'!D6*4,'Worker Engagement'!E6*3,'Worker Engagement'!F6*2,'Worker Engagement'!G6*1)/SUM('Worker Engagement'!C6:G6),0)</f>
        <v>0</v>
      </c>
      <c r="D27" s="113">
        <f>IFERROR(SUM('Worker Engagement'!C15*5,'Worker Engagement'!D15*4,'Worker Engagement'!E15*3,'Worker Engagement'!F15*2,'Worker Engagement'!G15*1)/SUM('Worker Engagement'!C15:G15),0)</f>
        <v>0</v>
      </c>
      <c r="E27" s="113">
        <f>IF(OR(C27=0,D27=0),0,IFERROR((SUM('Worker Engagement'!C6*5,'Worker Engagement'!D6*4,'Worker Engagement'!E6*3,'Worker Engagement'!F6*2,'Worker Engagement'!G6*1)+SUM('Worker Engagement'!C15*5,'Worker Engagement'!D15*4,'Worker Engagement'!E15*3,'Worker Engagement'!F15*2,'Worker Engagement'!G15*1))/(SUM('Worker Engagement'!C6:G6)+SUM('Worker Engagement'!C15:G15)),0))</f>
        <v>0</v>
      </c>
      <c r="F27" s="29" t="str">
        <f>IF(OR(E27=0,E28=0,E29=0),"None",IF(((E27+E28+E29)/3)&lt;=2.5,"Developing",IF(((E27+E28+E29)/3)&lt;4.5,"Performing","Leading")))</f>
        <v>None</v>
      </c>
      <c r="G27" s="113">
        <f t="shared" si="3"/>
        <v>0</v>
      </c>
      <c r="H27" s="17">
        <f>'Worker Engagement'!H6</f>
        <v>0</v>
      </c>
      <c r="I27" s="17">
        <f>'Worker Engagement'!H15</f>
        <v>0</v>
      </c>
      <c r="J27" s="41" t="str">
        <f>IF(SUM('Worker Engagement'!C6:H6)&gt;=1,"Y","N")</f>
        <v>N</v>
      </c>
      <c r="K27" s="41" t="str">
        <f>IF(SUM('Worker Engagement'!C15:H15)&gt;=1,"Y","N")</f>
        <v>N</v>
      </c>
    </row>
    <row r="28" spans="1:28" ht="16.5" customHeight="1" x14ac:dyDescent="0.15">
      <c r="A28" s="25">
        <v>2.4</v>
      </c>
      <c r="B28" s="42" t="s">
        <v>18</v>
      </c>
      <c r="C28" s="113">
        <f>IFERROR(SUM('Worker Engagement'!C7*5,'Worker Engagement'!D7*4,'Worker Engagement'!E7*3,'Worker Engagement'!F7*2,'Worker Engagement'!G7*1)/SUM('Worker Engagement'!C7:G7),0)</f>
        <v>0</v>
      </c>
      <c r="D28" s="113">
        <f>IFERROR(SUM('Worker Engagement'!C16*5,'Worker Engagement'!D16*4,'Worker Engagement'!E16*3,'Worker Engagement'!F16*2,'Worker Engagement'!G16*1)/SUM('Worker Engagement'!C16:G16),0)</f>
        <v>0</v>
      </c>
      <c r="E28" s="113">
        <f>IF(OR(C28=0,D28=0),0,IFERROR((SUM('Worker Engagement'!C7*5,'Worker Engagement'!D7*4,'Worker Engagement'!E7*3,'Worker Engagement'!F7*2,'Worker Engagement'!G7*1)+SUM('Worker Engagement'!C16*5,'Worker Engagement'!D16*4,'Worker Engagement'!E16*3,'Worker Engagement'!F16*2,'Worker Engagement'!G16*1))/(SUM('Worker Engagement'!C7:G7)+SUM('Worker Engagement'!C16:G16)),0))</f>
        <v>0</v>
      </c>
      <c r="F28" s="43"/>
      <c r="G28" s="113">
        <f t="shared" si="3"/>
        <v>0</v>
      </c>
      <c r="H28" s="17">
        <f>'Worker Engagement'!H7</f>
        <v>0</v>
      </c>
      <c r="I28" s="17">
        <f>'Worker Engagement'!H16</f>
        <v>0</v>
      </c>
      <c r="J28" s="41" t="str">
        <f>IF(SUM('Worker Engagement'!C7:H7)&gt;=1,"Y","N")</f>
        <v>N</v>
      </c>
      <c r="K28" s="41" t="str">
        <f>IF(SUM('Worker Engagement'!C16:H16)&gt;=1,"Y","N")</f>
        <v>N</v>
      </c>
    </row>
    <row r="29" spans="1:28" ht="16.5" customHeight="1" x14ac:dyDescent="0.15">
      <c r="A29" s="25">
        <v>2.5</v>
      </c>
      <c r="B29" s="31" t="s">
        <v>19</v>
      </c>
      <c r="C29" s="113">
        <f>IFERROR(SUM('Worker Engagement'!C8*5,'Worker Engagement'!D8*4,'Worker Engagement'!E8*3,'Worker Engagement'!F8*2,'Worker Engagement'!G8*1)/SUM('Worker Engagement'!C8:G8),0)</f>
        <v>0</v>
      </c>
      <c r="D29" s="113">
        <f>IFERROR(SUM('Worker Engagement'!C17*5,'Worker Engagement'!D17*4,'Worker Engagement'!E17*3,'Worker Engagement'!F17*2,'Worker Engagement'!G17*1)/SUM('Worker Engagement'!C17:G17),0)</f>
        <v>0</v>
      </c>
      <c r="E29" s="113">
        <f>IF(OR(C29=0,D29=0),0,IFERROR((SUM('Worker Engagement'!C8*5,'Worker Engagement'!D8*4,'Worker Engagement'!E8*3,'Worker Engagement'!F8*2,'Worker Engagement'!G8*1)+SUM('Worker Engagement'!C17*5,'Worker Engagement'!D17*4,'Worker Engagement'!E17*3,'Worker Engagement'!F17*2,'Worker Engagement'!G17*1))/(SUM('Worker Engagement'!C8:G8)+SUM('Worker Engagement'!C17:G17)),0))</f>
        <v>0</v>
      </c>
      <c r="F29" s="32"/>
      <c r="G29" s="113">
        <f t="shared" si="3"/>
        <v>0</v>
      </c>
      <c r="H29" s="17">
        <f>'Worker Engagement'!H8</f>
        <v>0</v>
      </c>
      <c r="I29" s="17">
        <f>'Worker Engagement'!H17</f>
        <v>0</v>
      </c>
      <c r="J29" s="41" t="str">
        <f>IF(SUM('Worker Engagement'!C8:H8)&gt;=1,"Y","N")</f>
        <v>N</v>
      </c>
      <c r="K29" s="41" t="str">
        <f>IF(SUM('Worker Engagement'!C17:H17)&gt;=1,"Y","N")</f>
        <v>N</v>
      </c>
    </row>
    <row r="30" spans="1:28" ht="16.5" customHeight="1" x14ac:dyDescent="0.15">
      <c r="A30" s="25">
        <v>2.6</v>
      </c>
      <c r="B30" s="33" t="s">
        <v>20</v>
      </c>
      <c r="C30" s="113">
        <f>IFERROR(SUM('Worker Engagement'!C9*5,'Worker Engagement'!D9*4,'Worker Engagement'!E9*3,'Worker Engagement'!F9*2,'Worker Engagement'!G9*1)/SUM('Worker Engagement'!C9:G9),0)</f>
        <v>0</v>
      </c>
      <c r="D30" s="113">
        <f>IFERROR(SUM('Worker Engagement'!C18*5,'Worker Engagement'!D18*4,'Worker Engagement'!E18*3,'Worker Engagement'!F18*2,'Worker Engagement'!G18*1)/SUM('Worker Engagement'!C18:G18),0)</f>
        <v>0</v>
      </c>
      <c r="E30" s="113">
        <f>IF(OR(C30=0,D30=0),0,IFERROR((SUM('Worker Engagement'!C9*5,'Worker Engagement'!D9*4,'Worker Engagement'!E9*3,'Worker Engagement'!F9*2,'Worker Engagement'!G9*1)+SUM('Worker Engagement'!C18*5,'Worker Engagement'!D18*4,'Worker Engagement'!E18*3,'Worker Engagement'!F18*2,'Worker Engagement'!G18*1))/(SUM('Worker Engagement'!C9:G9)+SUM('Worker Engagement'!C18:G18)),0))</f>
        <v>0</v>
      </c>
      <c r="F30" s="34" t="str">
        <f t="shared" si="2"/>
        <v>None</v>
      </c>
      <c r="G30" s="113">
        <f t="shared" si="3"/>
        <v>0</v>
      </c>
      <c r="H30" s="17">
        <f>'Worker Engagement'!H9</f>
        <v>0</v>
      </c>
      <c r="I30" s="17">
        <f>'Worker Engagement'!H18</f>
        <v>0</v>
      </c>
      <c r="J30" s="41" t="str">
        <f>IF(SUM('Worker Engagement'!C9:H9)&gt;=1,"Y","N")</f>
        <v>N</v>
      </c>
      <c r="K30" s="41" t="str">
        <f>IF(SUM('Worker Engagement'!C18:H18)&gt;=1,"Y","N")</f>
        <v>N</v>
      </c>
    </row>
    <row r="31" spans="1:28" ht="16.5" customHeight="1" x14ac:dyDescent="0.15">
      <c r="A31" s="25">
        <v>2.7</v>
      </c>
      <c r="B31" s="33" t="s">
        <v>21</v>
      </c>
      <c r="C31" s="113">
        <f>IFERROR(SUM('Worker Engagement'!C10*5,'Worker Engagement'!D10*4,'Worker Engagement'!E10*3,'Worker Engagement'!F10*2,'Worker Engagement'!G10*1)/SUM('Worker Engagement'!C10:G10),0)</f>
        <v>0</v>
      </c>
      <c r="D31" s="113">
        <f>IFERROR(SUM('Worker Engagement'!C19*5,'Worker Engagement'!D19*4,'Worker Engagement'!E19*3,'Worker Engagement'!F19*2,'Worker Engagement'!G19*1)/SUM('Worker Engagement'!C19:G19),0)</f>
        <v>0</v>
      </c>
      <c r="E31" s="113">
        <f>IF(OR(C31=0,D31=0),0,IFERROR((SUM('Worker Engagement'!C10*5,'Worker Engagement'!D10*4,'Worker Engagement'!E10*3,'Worker Engagement'!F10*2,'Worker Engagement'!G10*1)+SUM('Worker Engagement'!C19*5,'Worker Engagement'!D19*4,'Worker Engagement'!E19*3,'Worker Engagement'!F19*2,'Worker Engagement'!G19*1))/(SUM('Worker Engagement'!C10:G10)+SUM('Worker Engagement'!C19:G19)),0))</f>
        <v>0</v>
      </c>
      <c r="F31" s="34" t="str">
        <f t="shared" si="2"/>
        <v>None</v>
      </c>
      <c r="G31" s="113">
        <f t="shared" si="3"/>
        <v>0</v>
      </c>
      <c r="H31" s="17">
        <f>'Worker Engagement'!H10</f>
        <v>0</v>
      </c>
      <c r="I31" s="17">
        <f>'Worker Engagement'!H19</f>
        <v>0</v>
      </c>
      <c r="J31" s="41" t="str">
        <f>IF(SUM('Worker Engagement'!C10:H10)&gt;=1,"Y","N")</f>
        <v>N</v>
      </c>
      <c r="K31" s="41" t="str">
        <f>IF(SUM('Worker Engagement'!C19:H19)&gt;=1,"Y","N")</f>
        <v>N</v>
      </c>
    </row>
    <row r="32" spans="1:28" ht="16.5" customHeight="1" x14ac:dyDescent="0.15">
      <c r="A32" s="25"/>
      <c r="B32" s="33"/>
      <c r="C32" s="28"/>
      <c r="D32" s="28"/>
      <c r="E32" s="28"/>
      <c r="F32" s="34"/>
      <c r="G32" s="28"/>
      <c r="H32" s="25"/>
      <c r="I32" s="25"/>
      <c r="J32" s="41"/>
      <c r="K32" s="41"/>
    </row>
    <row r="33" spans="1:28" ht="29.45" customHeight="1" x14ac:dyDescent="0.15">
      <c r="A33" s="44" t="s">
        <v>35</v>
      </c>
      <c r="B33" s="45"/>
      <c r="C33" s="132" t="s">
        <v>229</v>
      </c>
      <c r="D33" s="132"/>
      <c r="E33" s="132"/>
      <c r="F33" s="24" t="str" cm="1">
        <f t="array" ref="F33">IF(OR(F10:F20="None",F25:F31="None",F35:F48="None"),"None",IF(OR(F35:F64="Developing"),"Developing",IF(OR(F35:F64="Performing"),"Performing","Leading")))</f>
        <v>None</v>
      </c>
      <c r="G33" s="25"/>
      <c r="H33" s="25"/>
      <c r="I33" s="25"/>
      <c r="J33" s="41"/>
      <c r="K33" s="41"/>
      <c r="AB33" s="9"/>
    </row>
    <row r="34" spans="1:28" ht="29.45" customHeight="1" x14ac:dyDescent="0.15">
      <c r="A34" s="26" t="s">
        <v>230</v>
      </c>
      <c r="B34" s="26" t="s">
        <v>125</v>
      </c>
      <c r="C34" s="26" t="s">
        <v>231</v>
      </c>
      <c r="D34" s="26" t="s">
        <v>232</v>
      </c>
      <c r="E34" s="26" t="s">
        <v>233</v>
      </c>
      <c r="F34" s="26" t="s">
        <v>39</v>
      </c>
      <c r="G34" s="26" t="s">
        <v>42</v>
      </c>
      <c r="H34" s="26" t="s">
        <v>74</v>
      </c>
      <c r="I34" s="26" t="s">
        <v>66</v>
      </c>
      <c r="J34" s="26" t="s">
        <v>121</v>
      </c>
      <c r="K34" s="26" t="s">
        <v>65</v>
      </c>
      <c r="AB34" s="9"/>
    </row>
    <row r="35" spans="1:28" ht="16.5" customHeight="1" x14ac:dyDescent="0.15">
      <c r="A35" s="25">
        <v>3.1</v>
      </c>
      <c r="B35" s="33" t="s">
        <v>50</v>
      </c>
      <c r="C35" s="113">
        <f>IFERROR(SUM('Risk Management'!D4*5,'Risk Management'!E4*4,'Risk Management'!F4*3,'Risk Management'!G4*2,'Risk Management'!H4*1)/SUM('Risk Management'!D4:H4),0)</f>
        <v>0</v>
      </c>
      <c r="D35" s="113">
        <f>IFERROR(SUM('Risk Management'!D36*5,'Risk Management'!E36*4,'Risk Management'!F36*3,'Risk Management'!G36*2,'Risk Management'!H36*1)/SUM('Risk Management'!D36:H36),0)</f>
        <v>0</v>
      </c>
      <c r="E35" s="113">
        <f>IF(OR(C35=0,D35=0),0,IFERROR((SUM('Risk Management'!D4*5,'Risk Management'!E4*4,'Risk Management'!F4*3,'Risk Management'!G4*2,'Risk Management'!H4*1)+SUM('Risk Management'!D36*5,'Risk Management'!E36*4,'Risk Management'!F36*3,'Risk Management'!G36*2,'Risk Management'!H36*1))/(SUM('Risk Management'!D4:H4)+SUM('Risk Management'!D36:H36)),0))</f>
        <v>0</v>
      </c>
      <c r="F35" s="34" t="str">
        <f t="shared" si="2"/>
        <v>None</v>
      </c>
      <c r="G35" s="113">
        <f t="shared" ref="G35:G36" si="4">IFERROR((ABS(D35-C35)),"None")</f>
        <v>0</v>
      </c>
      <c r="H35" s="17">
        <f>'Risk Management'!I4</f>
        <v>0</v>
      </c>
      <c r="I35" s="17">
        <f>'Risk Management'!I36</f>
        <v>0</v>
      </c>
      <c r="J35" s="41" t="str">
        <f>IF(SUM('Risk Management'!D4:I4)&gt;=1,"Y","N")</f>
        <v>N</v>
      </c>
      <c r="K35" s="41" t="str">
        <f>IF(SUM('Risk Management'!D36:I36)&gt;=1,"Y","N")</f>
        <v>N</v>
      </c>
    </row>
    <row r="36" spans="1:28" ht="16.5" customHeight="1" x14ac:dyDescent="0.15">
      <c r="A36" s="25">
        <v>3.2</v>
      </c>
      <c r="B36" s="33" t="s">
        <v>51</v>
      </c>
      <c r="C36" s="113">
        <f>IFERROR(SUM('Risk Management'!D5*5,'Risk Management'!E5*4,'Risk Management'!F5*3,'Risk Management'!G5*2,'Risk Management'!H5*1)/SUM('Risk Management'!D5:H5),0)</f>
        <v>0</v>
      </c>
      <c r="D36" s="113">
        <f>IFERROR(SUM('Risk Management'!D37*5,'Risk Management'!E37*4,'Risk Management'!F37*3,'Risk Management'!G37*2,'Risk Management'!H37*1)/SUM('Risk Management'!D37:H37),0)</f>
        <v>0</v>
      </c>
      <c r="E36" s="113">
        <f>IF(OR(C36=0,D36=0),0,IFERROR((SUM('Risk Management'!D5*5,'Risk Management'!E5*4,'Risk Management'!F5*3,'Risk Management'!G5*2,'Risk Management'!H5*1)+SUM('Risk Management'!D37*5,'Risk Management'!E37*4,'Risk Management'!F37*3,'Risk Management'!G37*2,'Risk Management'!H37*1))/(SUM('Risk Management'!D5:H5)+SUM('Risk Management'!D37:H37)),0))</f>
        <v>0</v>
      </c>
      <c r="F36" s="34" t="str">
        <f t="shared" si="2"/>
        <v>None</v>
      </c>
      <c r="G36" s="113">
        <f t="shared" si="4"/>
        <v>0</v>
      </c>
      <c r="H36" s="17">
        <f>'Risk Management'!I5</f>
        <v>0</v>
      </c>
      <c r="I36" s="17">
        <f>'Risk Management'!I37</f>
        <v>0</v>
      </c>
      <c r="J36" s="41" t="str">
        <f>IF(SUM('Risk Management'!D5:I5)&gt;=1,"Y","N")</f>
        <v>N</v>
      </c>
      <c r="K36" s="41" t="str">
        <f>IF(SUM('Risk Management'!D37:I37)&gt;=1,"Y","N")</f>
        <v>N</v>
      </c>
    </row>
    <row r="37" spans="1:28" ht="16.5" customHeight="1" x14ac:dyDescent="0.15">
      <c r="A37" s="25">
        <v>3.3</v>
      </c>
      <c r="B37" s="33" t="s">
        <v>22</v>
      </c>
      <c r="C37" s="113">
        <f>IFERROR(SUM('Risk Management'!D6*5,'Risk Management'!E6*4,'Risk Management'!F6*3,'Risk Management'!G6*2,'Risk Management'!H6*1)/SUM('Risk Management'!D6:H6),0)</f>
        <v>0</v>
      </c>
      <c r="D37" s="113">
        <f>IFERROR(SUM('Risk Management'!D38*5,'Risk Management'!E38*4,'Risk Management'!F38*3,'Risk Management'!G38*2,'Risk Management'!H38*1)/SUM('Risk Management'!D38:H38),0)</f>
        <v>0</v>
      </c>
      <c r="E37" s="113">
        <f>IF(OR(C37=0,D37=0),0,IFERROR((SUM('Risk Management'!D6*5,'Risk Management'!E6*4,'Risk Management'!F6*3,'Risk Management'!G6*2,'Risk Management'!H6*1)+SUM('Risk Management'!D38*5,'Risk Management'!E38*4,'Risk Management'!F38*3,'Risk Management'!G38*2,'Risk Management'!H38*1))/(SUM('Risk Management'!D6:H6)+SUM('Risk Management'!D38:H38)),0))</f>
        <v>0</v>
      </c>
      <c r="F37" s="34" t="str">
        <f t="shared" si="2"/>
        <v>None</v>
      </c>
      <c r="G37" s="113">
        <f>IFERROR((ABS(D37-C37)),"None")</f>
        <v>0</v>
      </c>
      <c r="H37" s="17">
        <f>'Risk Management'!I6</f>
        <v>0</v>
      </c>
      <c r="I37" s="17">
        <f>'Risk Management'!I38</f>
        <v>0</v>
      </c>
      <c r="J37" s="41" t="str">
        <f>IF(SUM('Risk Management'!D6:I6)&gt;=1,"Y","N")</f>
        <v>N</v>
      </c>
      <c r="K37" s="41" t="str">
        <f>IF(SUM('Risk Management'!D38:I38)&gt;=1,"Y","N")</f>
        <v>N</v>
      </c>
    </row>
    <row r="38" spans="1:28" ht="16.5" customHeight="1" x14ac:dyDescent="0.15">
      <c r="A38" s="25">
        <v>3.4</v>
      </c>
      <c r="B38" s="33" t="s">
        <v>23</v>
      </c>
      <c r="C38" s="113">
        <f>IFERROR(SUM('Risk Management'!D7*5,'Risk Management'!E7*4,'Risk Management'!F7*3,'Risk Management'!G7*2,'Risk Management'!H7*1)/SUM('Risk Management'!D7:H7),0)</f>
        <v>0</v>
      </c>
      <c r="D38" s="113">
        <f>IFERROR(SUM('Risk Management'!D39*5,'Risk Management'!E39*4,'Risk Management'!F39*3,'Risk Management'!G39*2,'Risk Management'!H39*1)/SUM('Risk Management'!D39:H39),0)</f>
        <v>0</v>
      </c>
      <c r="E38" s="113">
        <f>IF(OR(C38=0,D38=0),0,IFERROR((SUM('Risk Management'!D7*5,'Risk Management'!E7*4,'Risk Management'!F7*3,'Risk Management'!G7*2,'Risk Management'!H7*1)+SUM('Risk Management'!D39*5,'Risk Management'!E39*4,'Risk Management'!F39*3,'Risk Management'!G39*2,'Risk Management'!H39*1))/(SUM('Risk Management'!D7:H7)+SUM('Risk Management'!D39:H39)),0))</f>
        <v>0</v>
      </c>
      <c r="F38" s="34" t="str">
        <f t="shared" si="2"/>
        <v>None</v>
      </c>
      <c r="G38" s="113">
        <f t="shared" ref="G38:G64" si="5">IFERROR((ABS(D38-C38)),"None")</f>
        <v>0</v>
      </c>
      <c r="H38" s="17">
        <f>'Risk Management'!I7</f>
        <v>0</v>
      </c>
      <c r="I38" s="17">
        <f>'Risk Management'!I39</f>
        <v>0</v>
      </c>
      <c r="J38" s="41" t="str">
        <f>IF(SUM('Risk Management'!D7:I7)&gt;=1,"Y","N")</f>
        <v>N</v>
      </c>
      <c r="K38" s="41" t="str">
        <f>IF(SUM('Risk Management'!D39:I39)&gt;=1,"Y","N")</f>
        <v>N</v>
      </c>
    </row>
    <row r="39" spans="1:28" ht="16.5" customHeight="1" x14ac:dyDescent="0.15">
      <c r="A39" s="25">
        <v>3.5</v>
      </c>
      <c r="B39" s="33" t="s">
        <v>24</v>
      </c>
      <c r="C39" s="113">
        <f>IFERROR(SUM('Risk Management'!D8*5,'Risk Management'!E8*4,'Risk Management'!F8*3,'Risk Management'!G8*2,'Risk Management'!H8*1)/SUM('Risk Management'!D8:H8),0)</f>
        <v>0</v>
      </c>
      <c r="D39" s="113">
        <f>IFERROR(SUM('Risk Management'!D40*5,'Risk Management'!E40*4,'Risk Management'!F40*3,'Risk Management'!G40*2,'Risk Management'!H40*1)/SUM('Risk Management'!D40:H40),0)</f>
        <v>0</v>
      </c>
      <c r="E39" s="113">
        <f>IF(OR(C39=0,D39=0),0,IFERROR((SUM('Risk Management'!D8*5,'Risk Management'!E8*4,'Risk Management'!F8*3,'Risk Management'!G8*2,'Risk Management'!H8*1)+SUM('Risk Management'!D40*5,'Risk Management'!E40*4,'Risk Management'!F40*3,'Risk Management'!G40*2,'Risk Management'!H40*1))/(SUM('Risk Management'!D8:H8)+SUM('Risk Management'!D40:H40)),0))</f>
        <v>0</v>
      </c>
      <c r="F39" s="34" t="str">
        <f t="shared" si="2"/>
        <v>None</v>
      </c>
      <c r="G39" s="113">
        <f t="shared" si="5"/>
        <v>0</v>
      </c>
      <c r="H39" s="17">
        <f>'Risk Management'!I8</f>
        <v>0</v>
      </c>
      <c r="I39" s="17">
        <f>'Risk Management'!I40</f>
        <v>0</v>
      </c>
      <c r="J39" s="41" t="str">
        <f>IF(SUM('Risk Management'!D8:I8)&gt;=1,"Y","N")</f>
        <v>N</v>
      </c>
      <c r="K39" s="41" t="str">
        <f>IF(SUM('Risk Management'!D40:I40)&gt;=1,"Y","N")</f>
        <v>N</v>
      </c>
    </row>
    <row r="40" spans="1:28" ht="26.1" customHeight="1" x14ac:dyDescent="0.15">
      <c r="A40" s="25">
        <v>3.6</v>
      </c>
      <c r="B40" s="33" t="s">
        <v>25</v>
      </c>
      <c r="C40" s="113">
        <f>IFERROR(SUM('Risk Management'!D9*5,'Risk Management'!E9*4,'Risk Management'!F9*3,'Risk Management'!G9*2,'Risk Management'!H9*1)/SUM('Risk Management'!D9:H9),0)</f>
        <v>0</v>
      </c>
      <c r="D40" s="113">
        <f>IFERROR(SUM('Risk Management'!D41*5,'Risk Management'!E41*4,'Risk Management'!F41*3,'Risk Management'!G41*2,'Risk Management'!H41*1)/SUM('Risk Management'!D41:H41),0)</f>
        <v>0</v>
      </c>
      <c r="E40" s="113">
        <f>IF(OR(C40=0,D40=0),0,IFERROR((SUM('Risk Management'!D9*5,'Risk Management'!E9*4,'Risk Management'!F9*3,'Risk Management'!G9*2,'Risk Management'!H9*1)+SUM('Risk Management'!D41*5,'Risk Management'!E41*4,'Risk Management'!F41*3,'Risk Management'!G41*2,'Risk Management'!H41*1))/(SUM('Risk Management'!D9:H9)+SUM('Risk Management'!D41:H41)),0))</f>
        <v>0</v>
      </c>
      <c r="F40" s="34" t="str">
        <f t="shared" si="2"/>
        <v>None</v>
      </c>
      <c r="G40" s="113">
        <f t="shared" si="5"/>
        <v>0</v>
      </c>
      <c r="H40" s="17">
        <f>'Risk Management'!I9</f>
        <v>0</v>
      </c>
      <c r="I40" s="17">
        <f>'Risk Management'!I41</f>
        <v>0</v>
      </c>
      <c r="J40" s="41" t="str">
        <f>IF(SUM('Risk Management'!D9:I9)&gt;=1,"Y","N")</f>
        <v>N</v>
      </c>
      <c r="K40" s="41" t="str">
        <f>IF(SUM('Risk Management'!D41:I41)&gt;=1,"Y","N")</f>
        <v>N</v>
      </c>
    </row>
    <row r="41" spans="1:28" ht="16.5" customHeight="1" x14ac:dyDescent="0.15">
      <c r="A41" s="25">
        <v>3.7</v>
      </c>
      <c r="B41" s="33" t="s">
        <v>26</v>
      </c>
      <c r="C41" s="113">
        <f>IFERROR(SUM('Risk Management'!D10*5,'Risk Management'!E10*4,'Risk Management'!F10*3,'Risk Management'!G10*2,'Risk Management'!H10*1)/SUM('Risk Management'!D10:H10),0)</f>
        <v>0</v>
      </c>
      <c r="D41" s="113">
        <f>IFERROR(SUM('Risk Management'!D42*5,'Risk Management'!E42*4,'Risk Management'!F42*3,'Risk Management'!G42*2,'Risk Management'!H42*1)/SUM('Risk Management'!D42:H42),0)</f>
        <v>0</v>
      </c>
      <c r="E41" s="113">
        <f>IF(OR(C41=0,D41=0),0,IFERROR((SUM('Risk Management'!D10*5,'Risk Management'!E10*4,'Risk Management'!F10*3,'Risk Management'!G10*2,'Risk Management'!H10*1)+SUM('Risk Management'!D42*5,'Risk Management'!E42*4,'Risk Management'!F42*3,'Risk Management'!G42*2,'Risk Management'!H42*1))/(SUM('Risk Management'!D10:H10)+SUM('Risk Management'!D42:H42)),0))</f>
        <v>0</v>
      </c>
      <c r="F41" s="34" t="str">
        <f t="shared" si="2"/>
        <v>None</v>
      </c>
      <c r="G41" s="113">
        <f t="shared" si="5"/>
        <v>0</v>
      </c>
      <c r="H41" s="17">
        <f>'Risk Management'!I10</f>
        <v>0</v>
      </c>
      <c r="I41" s="17">
        <f>'Risk Management'!I42</f>
        <v>0</v>
      </c>
      <c r="J41" s="41" t="str">
        <f>IF(SUM('Risk Management'!D10:I10)&gt;=1,"Y","N")</f>
        <v>N</v>
      </c>
      <c r="K41" s="41" t="str">
        <f>IF(SUM('Risk Management'!D42:I42)&gt;=1,"Y","N")</f>
        <v>N</v>
      </c>
    </row>
    <row r="42" spans="1:28" ht="16.5" customHeight="1" x14ac:dyDescent="0.15">
      <c r="A42" s="25">
        <v>3.8</v>
      </c>
      <c r="B42" s="33" t="s">
        <v>204</v>
      </c>
      <c r="C42" s="113">
        <f>IFERROR(SUM('Risk Management'!D11*5,'Risk Management'!E11*4,'Risk Management'!F11*3,'Risk Management'!G11*2,'Risk Management'!H11*1)/SUM('Risk Management'!D11:H11),0)</f>
        <v>0</v>
      </c>
      <c r="D42" s="113">
        <f>IFERROR(SUM('Risk Management'!D43*5,'Risk Management'!E43*4,'Risk Management'!F43*3,'Risk Management'!G43*2,'Risk Management'!H43*1)/SUM('Risk Management'!D43:H43),0)</f>
        <v>0</v>
      </c>
      <c r="E42" s="113">
        <f>IF(OR(C42=0,D42=0),0,IFERROR((SUM('Risk Management'!D11*5,'Risk Management'!E11*4,'Risk Management'!F11*3,'Risk Management'!G11*2,'Risk Management'!H11*1)+SUM('Risk Management'!D43*5,'Risk Management'!E43*4,'Risk Management'!F43*3,'Risk Management'!G43*2,'Risk Management'!H43*1))/(SUM('Risk Management'!D11:H11)+SUM('Risk Management'!D43:H43)),0))</f>
        <v>0</v>
      </c>
      <c r="F42" s="34" t="str">
        <f t="shared" si="2"/>
        <v>None</v>
      </c>
      <c r="G42" s="113">
        <f t="shared" si="5"/>
        <v>0</v>
      </c>
      <c r="H42" s="17">
        <f>'Risk Management'!I11</f>
        <v>0</v>
      </c>
      <c r="I42" s="17">
        <f>'Risk Management'!I43</f>
        <v>0</v>
      </c>
      <c r="J42" s="41" t="str">
        <f>IF(SUM('Risk Management'!D11:I11)&gt;=1,"Y","N")</f>
        <v>N</v>
      </c>
      <c r="K42" s="41" t="str">
        <f>IF(SUM('Risk Management'!D43:I43)&gt;=1,"Y","N")</f>
        <v>N</v>
      </c>
    </row>
    <row r="43" spans="1:28" ht="16.5" customHeight="1" x14ac:dyDescent="0.15">
      <c r="A43" s="25">
        <v>3.9</v>
      </c>
      <c r="B43" s="33" t="s">
        <v>205</v>
      </c>
      <c r="C43" s="113">
        <f>IFERROR(SUM('Risk Management'!D12*5,'Risk Management'!E12*4,'Risk Management'!F12*3,'Risk Management'!G12*2,'Risk Management'!H12*1)/SUM('Risk Management'!D12:H12),0)</f>
        <v>0</v>
      </c>
      <c r="D43" s="113">
        <f>IFERROR(SUM('Risk Management'!D44*5,'Risk Management'!E44*4,'Risk Management'!F44*3,'Risk Management'!G44*2,'Risk Management'!H44*1)/SUM('Risk Management'!D44:H44),0)</f>
        <v>0</v>
      </c>
      <c r="E43" s="113">
        <f>IF(OR(C43=0,D43=0),0,IFERROR((SUM('Risk Management'!D12*5,'Risk Management'!E12*4,'Risk Management'!F12*3,'Risk Management'!G12*2,'Risk Management'!H12*1)+SUM('Risk Management'!D44*5,'Risk Management'!E44*4,'Risk Management'!F44*3,'Risk Management'!G44*2,'Risk Management'!H44*1))/(SUM('Risk Management'!D12:H12)+SUM('Risk Management'!D44:H44)),0))</f>
        <v>0</v>
      </c>
      <c r="F43" s="34" t="str">
        <f t="shared" si="2"/>
        <v>None</v>
      </c>
      <c r="G43" s="113">
        <f t="shared" si="5"/>
        <v>0</v>
      </c>
      <c r="H43" s="17">
        <f>'Risk Management'!I12</f>
        <v>0</v>
      </c>
      <c r="I43" s="17">
        <f>'Risk Management'!I44</f>
        <v>0</v>
      </c>
      <c r="J43" s="41" t="str">
        <f>IF(SUM('Risk Management'!D12:I12)&gt;=1,"Y","N")</f>
        <v>N</v>
      </c>
      <c r="K43" s="41" t="str">
        <f>IF(SUM('Risk Management'!D44:I44)&gt;=1,"Y","N")</f>
        <v>N</v>
      </c>
    </row>
    <row r="44" spans="1:28" ht="16.5" customHeight="1" x14ac:dyDescent="0.15">
      <c r="A44" s="35">
        <v>3.1</v>
      </c>
      <c r="B44" s="33" t="s">
        <v>206</v>
      </c>
      <c r="C44" s="113">
        <f>IFERROR(SUM('Risk Management'!D13*5,'Risk Management'!E13*4,'Risk Management'!F13*3,'Risk Management'!G13*2,'Risk Management'!H13*1)/SUM('Risk Management'!D13:H13),0)</f>
        <v>0</v>
      </c>
      <c r="D44" s="113">
        <f>IFERROR(SUM('Risk Management'!D45*5,'Risk Management'!E45*4,'Risk Management'!F45*3,'Risk Management'!G45*2,'Risk Management'!H45*1)/SUM('Risk Management'!D45:H45),0)</f>
        <v>0</v>
      </c>
      <c r="E44" s="113">
        <f>IF(OR(C44=0,D44=0),0,IFERROR((SUM('Risk Management'!D13*5,'Risk Management'!E13*4,'Risk Management'!F13*3,'Risk Management'!G13*2,'Risk Management'!H13*1)+SUM('Risk Management'!D45*5,'Risk Management'!E45*4,'Risk Management'!F45*3,'Risk Management'!G45*2,'Risk Management'!H45*1))/(SUM('Risk Management'!D13:H13)+SUM('Risk Management'!D45:H45)),0))</f>
        <v>0</v>
      </c>
      <c r="F44" s="34" t="str">
        <f t="shared" si="2"/>
        <v>None</v>
      </c>
      <c r="G44" s="113">
        <f t="shared" si="5"/>
        <v>0</v>
      </c>
      <c r="H44" s="17">
        <f>'Risk Management'!I13</f>
        <v>0</v>
      </c>
      <c r="I44" s="17">
        <f>'Risk Management'!I45</f>
        <v>0</v>
      </c>
      <c r="J44" s="41" t="str">
        <f>IF(SUM('Risk Management'!D13:I13)&gt;=1,"Y","N")</f>
        <v>N</v>
      </c>
      <c r="K44" s="41" t="str">
        <f>IF(SUM('Risk Management'!D45:I45)&gt;=1,"Y","N")</f>
        <v>N</v>
      </c>
      <c r="AB44" s="36"/>
    </row>
    <row r="45" spans="1:28" ht="16.5" customHeight="1" x14ac:dyDescent="0.15">
      <c r="A45" s="35">
        <v>3.11</v>
      </c>
      <c r="B45" s="33" t="s">
        <v>207</v>
      </c>
      <c r="C45" s="113">
        <f>IFERROR(SUM('Risk Management'!D14*5,'Risk Management'!E14*4,'Risk Management'!F14*3,'Risk Management'!G14*2,'Risk Management'!H14*1)/SUM('Risk Management'!D14:H14),0)</f>
        <v>0</v>
      </c>
      <c r="D45" s="113">
        <f>IFERROR(SUM('Risk Management'!D46*5,'Risk Management'!E46*4,'Risk Management'!F46*3,'Risk Management'!G46*2,'Risk Management'!H46*1)/SUM('Risk Management'!D46:H46),0)</f>
        <v>0</v>
      </c>
      <c r="E45" s="113">
        <f>IF(OR(C45=0,D45=0),0,IFERROR((SUM('Risk Management'!D14*5,'Risk Management'!E14*4,'Risk Management'!F14*3,'Risk Management'!G14*2,'Risk Management'!H14*1)+SUM('Risk Management'!D46*5,'Risk Management'!E46*4,'Risk Management'!F46*3,'Risk Management'!G46*2,'Risk Management'!H46*1))/(SUM('Risk Management'!D14:H14)+SUM('Risk Management'!D46:H46)),0))</f>
        <v>0</v>
      </c>
      <c r="F45" s="34" t="str">
        <f t="shared" si="2"/>
        <v>None</v>
      </c>
      <c r="G45" s="113">
        <f t="shared" si="5"/>
        <v>0</v>
      </c>
      <c r="H45" s="17">
        <f>'Risk Management'!I14</f>
        <v>0</v>
      </c>
      <c r="I45" s="17">
        <f>'Risk Management'!I46</f>
        <v>0</v>
      </c>
      <c r="J45" s="41" t="str">
        <f>IF(SUM('Risk Management'!D14:I14)&gt;=1,"Y","N")</f>
        <v>N</v>
      </c>
      <c r="K45" s="41" t="str">
        <f>IF(SUM('Risk Management'!D46:I46)&gt;=1,"Y","N")</f>
        <v>N</v>
      </c>
      <c r="AB45" s="36"/>
    </row>
    <row r="46" spans="1:28" ht="16.5" customHeight="1" x14ac:dyDescent="0.15">
      <c r="A46" s="35">
        <v>3.12</v>
      </c>
      <c r="B46" s="33" t="s">
        <v>208</v>
      </c>
      <c r="C46" s="113">
        <f>IFERROR(SUM('Risk Management'!D15*5,'Risk Management'!E15*4,'Risk Management'!F15*3,'Risk Management'!G15*2,'Risk Management'!H15*1)/SUM('Risk Management'!D15:H15),0)</f>
        <v>0</v>
      </c>
      <c r="D46" s="113">
        <f>IFERROR(SUM('Risk Management'!D47*5,'Risk Management'!E47*4,'Risk Management'!F47*3,'Risk Management'!G47*2,'Risk Management'!H47*1)/SUM('Risk Management'!D47:H47),0)</f>
        <v>0</v>
      </c>
      <c r="E46" s="113">
        <f>IF(OR(C46=0,D46=0),0,IFERROR((SUM('Risk Management'!D15*5,'Risk Management'!E15*4,'Risk Management'!F15*3,'Risk Management'!G15*2,'Risk Management'!H15*1)+SUM('Risk Management'!D47*5,'Risk Management'!E47*4,'Risk Management'!F47*3,'Risk Management'!G47*2,'Risk Management'!H47*1))/(SUM('Risk Management'!D15:H15)+SUM('Risk Management'!D47:H47)),0))</f>
        <v>0</v>
      </c>
      <c r="F46" s="34" t="str">
        <f t="shared" si="2"/>
        <v>None</v>
      </c>
      <c r="G46" s="113">
        <f t="shared" si="5"/>
        <v>0</v>
      </c>
      <c r="H46" s="17">
        <f>'Risk Management'!I15</f>
        <v>0</v>
      </c>
      <c r="I46" s="17">
        <f>'Risk Management'!I47</f>
        <v>0</v>
      </c>
      <c r="J46" s="41" t="str">
        <f>IF(SUM('Risk Management'!D15:I15)&gt;=1,"Y","N")</f>
        <v>N</v>
      </c>
      <c r="K46" s="41" t="str">
        <f>IF(SUM('Risk Management'!D47:I47)&gt;=1,"Y","N")</f>
        <v>N</v>
      </c>
      <c r="AB46" s="36"/>
    </row>
    <row r="47" spans="1:28" ht="16.5" customHeight="1" x14ac:dyDescent="0.15">
      <c r="A47" s="35">
        <v>3.13</v>
      </c>
      <c r="B47" s="33" t="s">
        <v>209</v>
      </c>
      <c r="C47" s="113">
        <f>IFERROR(SUM('Risk Management'!D16*5,'Risk Management'!E16*4,'Risk Management'!F16*3,'Risk Management'!G16*2,'Risk Management'!H16*1)/SUM('Risk Management'!D16:H16),0)</f>
        <v>0</v>
      </c>
      <c r="D47" s="113">
        <f>IFERROR(SUM('Risk Management'!D48*5,'Risk Management'!E48*4,'Risk Management'!F48*3,'Risk Management'!G48*2,'Risk Management'!H48*1)/SUM('Risk Management'!D48:H48),0)</f>
        <v>0</v>
      </c>
      <c r="E47" s="113">
        <f>IF(OR(C47=0,D47=0),0,IFERROR((SUM('Risk Management'!D16*5,'Risk Management'!E16*4,'Risk Management'!F16*3,'Risk Management'!G16*2,'Risk Management'!H16*1)+SUM('Risk Management'!D48*5,'Risk Management'!E48*4,'Risk Management'!F48*3,'Risk Management'!G48*2,'Risk Management'!H48*1))/(SUM('Risk Management'!D16:H16)+SUM('Risk Management'!D48:H48)),0))</f>
        <v>0</v>
      </c>
      <c r="F47" s="34" t="str">
        <f t="shared" si="2"/>
        <v>None</v>
      </c>
      <c r="G47" s="113">
        <f t="shared" si="5"/>
        <v>0</v>
      </c>
      <c r="H47" s="17">
        <f>'Risk Management'!I16</f>
        <v>0</v>
      </c>
      <c r="I47" s="17">
        <f>'Risk Management'!I48</f>
        <v>0</v>
      </c>
      <c r="J47" s="41" t="str">
        <f>IF(SUM('Risk Management'!D16:I16)&gt;=1,"Y","N")</f>
        <v>N</v>
      </c>
      <c r="K47" s="41" t="str">
        <f>IF(SUM('Risk Management'!D48:I48)&gt;=1,"Y","N")</f>
        <v>N</v>
      </c>
      <c r="AB47" s="36"/>
    </row>
    <row r="48" spans="1:28" ht="16.5" customHeight="1" x14ac:dyDescent="0.15">
      <c r="A48" s="35">
        <v>3.14</v>
      </c>
      <c r="B48" s="33" t="s">
        <v>210</v>
      </c>
      <c r="C48" s="113">
        <f>IFERROR(SUM('Risk Management'!D17*5,'Risk Management'!E17*4,'Risk Management'!F17*3,'Risk Management'!G17*2,'Risk Management'!H17*1)/SUM('Risk Management'!D17:H17),0)</f>
        <v>0</v>
      </c>
      <c r="D48" s="113">
        <f>IFERROR(SUM('Risk Management'!D49*5,'Risk Management'!E49*4,'Risk Management'!F49*3,'Risk Management'!G49*2,'Risk Management'!H49*1)/SUM('Risk Management'!D49:H49),0)</f>
        <v>0</v>
      </c>
      <c r="E48" s="113">
        <f>IF(OR(C48=0,D48=0),0,IFERROR((SUM('Risk Management'!D17*5,'Risk Management'!E17*4,'Risk Management'!F17*3,'Risk Management'!G17*2,'Risk Management'!H17*1)+SUM('Risk Management'!D49*5,'Risk Management'!E49*4,'Risk Management'!F49*3,'Risk Management'!G49*2,'Risk Management'!H49*1))/(SUM('Risk Management'!D17:H17)+SUM('Risk Management'!D49:H49)),0))</f>
        <v>0</v>
      </c>
      <c r="F48" s="34" t="str">
        <f t="shared" si="2"/>
        <v>None</v>
      </c>
      <c r="G48" s="113">
        <f t="shared" si="5"/>
        <v>0</v>
      </c>
      <c r="H48" s="17">
        <f>'Risk Management'!I17</f>
        <v>0</v>
      </c>
      <c r="I48" s="17">
        <f>'Risk Management'!I49</f>
        <v>0</v>
      </c>
      <c r="J48" s="41" t="str">
        <f>IF(SUM('Risk Management'!D17:I17)&gt;=1,"Y","N")</f>
        <v>N</v>
      </c>
      <c r="K48" s="41" t="str">
        <f>IF(SUM('Risk Management'!D49:I49)&gt;=1,"Y","N")</f>
        <v>N</v>
      </c>
      <c r="AB48" s="36"/>
    </row>
    <row r="49" spans="1:28" ht="16.5" customHeight="1" x14ac:dyDescent="0.15">
      <c r="A49" s="37">
        <v>3.15</v>
      </c>
      <c r="B49" s="38" t="s">
        <v>211</v>
      </c>
      <c r="C49" s="113">
        <f>IFERROR(SUM('Risk Management'!D18*5,'Risk Management'!E18*4,'Risk Management'!F18*3,'Risk Management'!G18*2,'Risk Management'!H18*1)/SUM('Risk Management'!D18:H18),0)</f>
        <v>0</v>
      </c>
      <c r="D49" s="113">
        <f>IFERROR(SUM('Risk Management'!D50*5,'Risk Management'!E50*4,'Risk Management'!F50*3,'Risk Management'!G50*2,'Risk Management'!H50*1)/SUM('Risk Management'!D50:H50),0)</f>
        <v>0</v>
      </c>
      <c r="E49" s="113">
        <f>IF(OR(C49=0,D49=0),0,IFERROR((SUM('Risk Management'!D18*5,'Risk Management'!E18*4,'Risk Management'!F18*3,'Risk Management'!G18*2,'Risk Management'!H18*1)+SUM('Risk Management'!D50*5,'Risk Management'!E50*4,'Risk Management'!F50*3,'Risk Management'!G50*2,'Risk Management'!H50*1))/(SUM('Risk Management'!D18:H18)+SUM('Risk Management'!D50:H50)),0))</f>
        <v>0</v>
      </c>
      <c r="F49" s="34" t="str">
        <f t="shared" si="2"/>
        <v>None</v>
      </c>
      <c r="G49" s="113">
        <f t="shared" si="5"/>
        <v>0</v>
      </c>
      <c r="H49" s="17">
        <f>'Risk Management'!I18</f>
        <v>0</v>
      </c>
      <c r="I49" s="17">
        <f>'Risk Management'!I50</f>
        <v>0</v>
      </c>
      <c r="J49" s="41" t="str">
        <f>IF(SUM('Risk Management'!D18:I18)&gt;=1,"Y","N")</f>
        <v>N</v>
      </c>
      <c r="K49" s="41" t="str">
        <f>IF(SUM('Risk Management'!D50:I50)&gt;=1,"Y","N")</f>
        <v>N</v>
      </c>
      <c r="AB49" s="36"/>
    </row>
    <row r="50" spans="1:28" ht="16.5" customHeight="1" x14ac:dyDescent="0.15">
      <c r="A50" s="37">
        <v>3.16</v>
      </c>
      <c r="B50" s="38" t="s">
        <v>212</v>
      </c>
      <c r="C50" s="113">
        <f>IFERROR(SUM('Risk Management'!D19*5,'Risk Management'!E19*4,'Risk Management'!F19*3,'Risk Management'!G19*2,'Risk Management'!H19*1)/SUM('Risk Management'!D19:H19),0)</f>
        <v>0</v>
      </c>
      <c r="D50" s="113">
        <f>IFERROR(SUM('Risk Management'!D51*5,'Risk Management'!E51*4,'Risk Management'!F51*3,'Risk Management'!G51*2,'Risk Management'!H51*1)/SUM('Risk Management'!D51:H51),0)</f>
        <v>0</v>
      </c>
      <c r="E50" s="113">
        <f>IF(OR(C50=0,D50=0),0,IFERROR((SUM('Risk Management'!D19*5,'Risk Management'!E19*4,'Risk Management'!F19*3,'Risk Management'!G19*2,'Risk Management'!H19*1)+SUM('Risk Management'!D51*5,'Risk Management'!E51*4,'Risk Management'!F51*3,'Risk Management'!G51*2,'Risk Management'!H51*1))/(SUM('Risk Management'!D19:H19)+SUM('Risk Management'!D51:H51)),0))</f>
        <v>0</v>
      </c>
      <c r="F50" s="34" t="str">
        <f t="shared" si="2"/>
        <v>None</v>
      </c>
      <c r="G50" s="113">
        <f t="shared" si="5"/>
        <v>0</v>
      </c>
      <c r="H50" s="17">
        <f>'Risk Management'!I19</f>
        <v>0</v>
      </c>
      <c r="I50" s="17">
        <f>'Risk Management'!I51</f>
        <v>0</v>
      </c>
      <c r="J50" s="41" t="str">
        <f>IF(SUM('Risk Management'!D19:I19)&gt;=1,"Y","N")</f>
        <v>N</v>
      </c>
      <c r="K50" s="41" t="str">
        <f>IF(SUM('Risk Management'!D51:I51)&gt;=1,"Y","N")</f>
        <v>N</v>
      </c>
      <c r="AB50" s="36"/>
    </row>
    <row r="51" spans="1:28" ht="16.5" customHeight="1" x14ac:dyDescent="0.15">
      <c r="A51" s="37">
        <v>3.17</v>
      </c>
      <c r="B51" s="38" t="s">
        <v>213</v>
      </c>
      <c r="C51" s="113">
        <f>IFERROR(SUM('Risk Management'!D20*5,'Risk Management'!E20*4,'Risk Management'!F20*3,'Risk Management'!G20*2,'Risk Management'!H20*1)/SUM('Risk Management'!D20:H20),0)</f>
        <v>0</v>
      </c>
      <c r="D51" s="113">
        <f>IFERROR(SUM('Risk Management'!D52*5,'Risk Management'!E52*4,'Risk Management'!F52*3,'Risk Management'!G52*2,'Risk Management'!H52*1)/SUM('Risk Management'!D52:H52),0)</f>
        <v>0</v>
      </c>
      <c r="E51" s="113">
        <f>IF(OR(C51=0,D51=0),0,IFERROR((SUM('Risk Management'!D20*5,'Risk Management'!E20*4,'Risk Management'!F20*3,'Risk Management'!G20*2,'Risk Management'!H20*1)+SUM('Risk Management'!D52*5,'Risk Management'!E52*4,'Risk Management'!F52*3,'Risk Management'!G52*2,'Risk Management'!H52*1))/(SUM('Risk Management'!D20:H20)+SUM('Risk Management'!D52:H52)),0))</f>
        <v>0</v>
      </c>
      <c r="F51" s="34" t="str">
        <f t="shared" si="2"/>
        <v>None</v>
      </c>
      <c r="G51" s="113">
        <f t="shared" si="5"/>
        <v>0</v>
      </c>
      <c r="H51" s="17">
        <f>'Risk Management'!I20</f>
        <v>0</v>
      </c>
      <c r="I51" s="17">
        <f>'Risk Management'!I52</f>
        <v>0</v>
      </c>
      <c r="J51" s="41" t="str">
        <f>IF(SUM('Risk Management'!D20:I20)&gt;=1,"Y","N")</f>
        <v>N</v>
      </c>
      <c r="K51" s="41" t="str">
        <f>IF(SUM('Risk Management'!D52:I52)&gt;=1,"Y","N")</f>
        <v>N</v>
      </c>
      <c r="AB51" s="36"/>
    </row>
    <row r="52" spans="1:28" ht="16.5" customHeight="1" x14ac:dyDescent="0.15">
      <c r="A52" s="37">
        <v>3.18</v>
      </c>
      <c r="B52" s="38" t="s">
        <v>214</v>
      </c>
      <c r="C52" s="113">
        <f>IFERROR(SUM('Risk Management'!D21*5,'Risk Management'!E21*4,'Risk Management'!F21*3,'Risk Management'!G21*2,'Risk Management'!H21*1)/SUM('Risk Management'!D21:H21),0)</f>
        <v>0</v>
      </c>
      <c r="D52" s="113">
        <f>IFERROR(SUM('Risk Management'!D53*5,'Risk Management'!E53*4,'Risk Management'!F53*3,'Risk Management'!G53*2,'Risk Management'!H53*1)/SUM('Risk Management'!D53:H53),0)</f>
        <v>0</v>
      </c>
      <c r="E52" s="113">
        <f>IF(OR(C52=0,D52=0),0,IFERROR((SUM('Risk Management'!D21*5,'Risk Management'!E21*4,'Risk Management'!F21*3,'Risk Management'!G21*2,'Risk Management'!H21*1)+SUM('Risk Management'!D53*5,'Risk Management'!E53*4,'Risk Management'!F53*3,'Risk Management'!G53*2,'Risk Management'!H53*1))/(SUM('Risk Management'!D21:H21)+SUM('Risk Management'!D53:H53)),0))</f>
        <v>0</v>
      </c>
      <c r="F52" s="34" t="str">
        <f t="shared" si="2"/>
        <v>None</v>
      </c>
      <c r="G52" s="113">
        <f t="shared" si="5"/>
        <v>0</v>
      </c>
      <c r="H52" s="17">
        <f>'Risk Management'!I21</f>
        <v>0</v>
      </c>
      <c r="I52" s="17">
        <f>'Risk Management'!I53</f>
        <v>0</v>
      </c>
      <c r="J52" s="41" t="str">
        <f>IF(SUM('Risk Management'!D21:I21)&gt;=1,"Y","N")</f>
        <v>N</v>
      </c>
      <c r="K52" s="41" t="str">
        <f>IF(SUM('Risk Management'!D53:I53)&gt;=1,"Y","N")</f>
        <v>N</v>
      </c>
      <c r="AB52" s="36"/>
    </row>
    <row r="53" spans="1:28" ht="16.5" customHeight="1" x14ac:dyDescent="0.15">
      <c r="A53" s="37">
        <v>3.19</v>
      </c>
      <c r="B53" s="38" t="s">
        <v>215</v>
      </c>
      <c r="C53" s="113">
        <f>IFERROR(SUM('Risk Management'!D22*5,'Risk Management'!E22*4,'Risk Management'!F22*3,'Risk Management'!G22*2,'Risk Management'!H22*1)/SUM('Risk Management'!D22:H22),0)</f>
        <v>0</v>
      </c>
      <c r="D53" s="113">
        <f>IFERROR(SUM('Risk Management'!D54*5,'Risk Management'!E54*4,'Risk Management'!F54*3,'Risk Management'!G54*2,'Risk Management'!H54*1)/SUM('Risk Management'!D54:H54),0)</f>
        <v>0</v>
      </c>
      <c r="E53" s="113">
        <f>IF(OR(C53=0,D53=0),0,IFERROR((SUM('Risk Management'!D22*5,'Risk Management'!E22*4,'Risk Management'!F22*3,'Risk Management'!G22*2,'Risk Management'!H22*1)+SUM('Risk Management'!D54*5,'Risk Management'!E54*4,'Risk Management'!F54*3,'Risk Management'!G54*2,'Risk Management'!H54*1))/(SUM('Risk Management'!D22:H22)+SUM('Risk Management'!D54:H54)),0))</f>
        <v>0</v>
      </c>
      <c r="F53" s="34" t="str">
        <f t="shared" si="2"/>
        <v>None</v>
      </c>
      <c r="G53" s="113">
        <f t="shared" si="5"/>
        <v>0</v>
      </c>
      <c r="H53" s="17">
        <f>'Risk Management'!I22</f>
        <v>0</v>
      </c>
      <c r="I53" s="17">
        <f>'Risk Management'!I54</f>
        <v>0</v>
      </c>
      <c r="J53" s="41" t="str">
        <f>IF(SUM('Risk Management'!D22:I22)&gt;=1,"Y","N")</f>
        <v>N</v>
      </c>
      <c r="K53" s="41" t="str">
        <f>IF(SUM('Risk Management'!D54:I54)&gt;=1,"Y","N")</f>
        <v>N</v>
      </c>
      <c r="AB53" s="36"/>
    </row>
    <row r="54" spans="1:28" ht="16.5" customHeight="1" x14ac:dyDescent="0.15">
      <c r="A54" s="37">
        <v>3.2</v>
      </c>
      <c r="B54" s="38" t="s">
        <v>216</v>
      </c>
      <c r="C54" s="113">
        <f>IFERROR(SUM('Risk Management'!D23*5,'Risk Management'!E23*4,'Risk Management'!F23*3,'Risk Management'!G23*2,'Risk Management'!H23*1)/SUM('Risk Management'!D23:H23),0)</f>
        <v>0</v>
      </c>
      <c r="D54" s="113">
        <f>IFERROR(SUM('Risk Management'!D55*5,'Risk Management'!E55*4,'Risk Management'!F55*3,'Risk Management'!G55*2,'Risk Management'!H55*1)/SUM('Risk Management'!D55:H55),0)</f>
        <v>0</v>
      </c>
      <c r="E54" s="113">
        <f>IF(OR(C54=0,D54=0),0,IFERROR((SUM('Risk Management'!D23*5,'Risk Management'!E23*4,'Risk Management'!F23*3,'Risk Management'!G23*2,'Risk Management'!H23*1)+SUM('Risk Management'!D55*5,'Risk Management'!E55*4,'Risk Management'!F55*3,'Risk Management'!G55*2,'Risk Management'!H55*1))/(SUM('Risk Management'!D23:H23)+SUM('Risk Management'!D55:H55)),0))</f>
        <v>0</v>
      </c>
      <c r="F54" s="34" t="str">
        <f t="shared" si="2"/>
        <v>None</v>
      </c>
      <c r="G54" s="113">
        <f t="shared" si="5"/>
        <v>0</v>
      </c>
      <c r="H54" s="17">
        <f>'Risk Management'!I23</f>
        <v>0</v>
      </c>
      <c r="I54" s="17">
        <f>'Risk Management'!I55</f>
        <v>0</v>
      </c>
      <c r="J54" s="41" t="str">
        <f>IF(SUM('Risk Management'!D23:I23)&gt;=1,"Y","N")</f>
        <v>N</v>
      </c>
      <c r="K54" s="41" t="str">
        <f>IF(SUM('Risk Management'!D55:I55)&gt;=1,"Y","N")</f>
        <v>N</v>
      </c>
      <c r="AB54" s="36"/>
    </row>
    <row r="55" spans="1:28" ht="16.5" customHeight="1" x14ac:dyDescent="0.15">
      <c r="A55" s="37">
        <v>3.21</v>
      </c>
      <c r="B55" s="38" t="s">
        <v>217</v>
      </c>
      <c r="C55" s="113">
        <f>IFERROR(SUM('Risk Management'!D24*5,'Risk Management'!E24*4,'Risk Management'!F24*3,'Risk Management'!G24*2,'Risk Management'!H24*1)/SUM('Risk Management'!D24:H24),0)</f>
        <v>0</v>
      </c>
      <c r="D55" s="113">
        <f>IFERROR(SUM('Risk Management'!D56*5,'Risk Management'!E56*4,'Risk Management'!F56*3,'Risk Management'!G56*2,'Risk Management'!H56*1)/SUM('Risk Management'!D56:H56),0)</f>
        <v>0</v>
      </c>
      <c r="E55" s="113">
        <f>IF(OR(C55=0,D55=0),0,IFERROR((SUM('Risk Management'!D24*5,'Risk Management'!E24*4,'Risk Management'!F24*3,'Risk Management'!G24*2,'Risk Management'!H24*1)+SUM('Risk Management'!D56*5,'Risk Management'!E56*4,'Risk Management'!F56*3,'Risk Management'!G56*2,'Risk Management'!H56*1))/(SUM('Risk Management'!D24:H24)+SUM('Risk Management'!D56:H56)),0))</f>
        <v>0</v>
      </c>
      <c r="F55" s="34" t="str">
        <f t="shared" si="2"/>
        <v>None</v>
      </c>
      <c r="G55" s="113">
        <f t="shared" si="5"/>
        <v>0</v>
      </c>
      <c r="H55" s="17">
        <f>'Risk Management'!I24</f>
        <v>0</v>
      </c>
      <c r="I55" s="17">
        <f>'Risk Management'!I56</f>
        <v>0</v>
      </c>
      <c r="J55" s="41" t="str">
        <f>IF(SUM('Risk Management'!D24:I24)&gt;=1,"Y","N")</f>
        <v>N</v>
      </c>
      <c r="K55" s="41" t="str">
        <f>IF(SUM('Risk Management'!D56:I56)&gt;=1,"Y","N")</f>
        <v>N</v>
      </c>
      <c r="AB55" s="36"/>
    </row>
    <row r="56" spans="1:28" ht="16.5" customHeight="1" x14ac:dyDescent="0.15">
      <c r="A56" s="37">
        <v>3.22</v>
      </c>
      <c r="B56" s="38" t="s">
        <v>218</v>
      </c>
      <c r="C56" s="113">
        <f>IFERROR(SUM('Risk Management'!D25*5,'Risk Management'!E25*4,'Risk Management'!F25*3,'Risk Management'!G25*2,'Risk Management'!H25*1)/SUM('Risk Management'!D25:H25),0)</f>
        <v>0</v>
      </c>
      <c r="D56" s="113">
        <f>IFERROR(SUM('Risk Management'!D57*5,'Risk Management'!E57*4,'Risk Management'!F57*3,'Risk Management'!G57*2,'Risk Management'!H57*1)/SUM('Risk Management'!D57:H57),0)</f>
        <v>0</v>
      </c>
      <c r="E56" s="113">
        <f>IF(OR(C56=0,D56=0),0,IFERROR((SUM('Risk Management'!D25*5,'Risk Management'!E25*4,'Risk Management'!F25*3,'Risk Management'!G25*2,'Risk Management'!H25*1)+SUM('Risk Management'!D57*5,'Risk Management'!E57*4,'Risk Management'!F57*3,'Risk Management'!G57*2,'Risk Management'!H57*1))/(SUM('Risk Management'!D25:H25)+SUM('Risk Management'!D57:H57)),0))</f>
        <v>0</v>
      </c>
      <c r="F56" s="34" t="str">
        <f t="shared" si="2"/>
        <v>None</v>
      </c>
      <c r="G56" s="113">
        <f t="shared" si="5"/>
        <v>0</v>
      </c>
      <c r="H56" s="17">
        <f>'Risk Management'!I25</f>
        <v>0</v>
      </c>
      <c r="I56" s="17">
        <f>'Risk Management'!I57</f>
        <v>0</v>
      </c>
      <c r="J56" s="41" t="str">
        <f>IF(SUM('Risk Management'!D25:I25)&gt;=1,"Y","N")</f>
        <v>N</v>
      </c>
      <c r="K56" s="41" t="str">
        <f>IF(SUM('Risk Management'!D57:I57)&gt;=1,"Y","N")</f>
        <v>N</v>
      </c>
      <c r="AB56" s="36"/>
    </row>
    <row r="57" spans="1:28" ht="16.5" customHeight="1" x14ac:dyDescent="0.15">
      <c r="A57" s="37">
        <v>3.23</v>
      </c>
      <c r="B57" s="38" t="s">
        <v>219</v>
      </c>
      <c r="C57" s="113">
        <f>IFERROR(SUM('Risk Management'!D26*5,'Risk Management'!E26*4,'Risk Management'!F26*3,'Risk Management'!G26*2,'Risk Management'!H26*1)/SUM('Risk Management'!D26:H26),0)</f>
        <v>0</v>
      </c>
      <c r="D57" s="113">
        <f>IFERROR(SUM('Risk Management'!D58*5,'Risk Management'!E58*4,'Risk Management'!F58*3,'Risk Management'!G58*2,'Risk Management'!H58*1)/SUM('Risk Management'!D58:H58),0)</f>
        <v>0</v>
      </c>
      <c r="E57" s="113">
        <f>IF(OR(C57=0,D57=0),0,IFERROR((SUM('Risk Management'!D26*5,'Risk Management'!E26*4,'Risk Management'!F26*3,'Risk Management'!G26*2,'Risk Management'!H26*1)+SUM('Risk Management'!D58*5,'Risk Management'!E58*4,'Risk Management'!F58*3,'Risk Management'!G58*2,'Risk Management'!H58*1))/(SUM('Risk Management'!D26:H26)+SUM('Risk Management'!D58:H58)),0))</f>
        <v>0</v>
      </c>
      <c r="F57" s="34" t="str">
        <f t="shared" si="2"/>
        <v>None</v>
      </c>
      <c r="G57" s="113">
        <f t="shared" si="5"/>
        <v>0</v>
      </c>
      <c r="H57" s="17">
        <f>'Risk Management'!I26</f>
        <v>0</v>
      </c>
      <c r="I57" s="17">
        <f>'Risk Management'!I58</f>
        <v>0</v>
      </c>
      <c r="J57" s="41" t="str">
        <f>IF(SUM('Risk Management'!D26:I26)&gt;=1,"Y","N")</f>
        <v>N</v>
      </c>
      <c r="K57" s="41" t="str">
        <f>IF(SUM('Risk Management'!D58:I58)&gt;=1,"Y","N")</f>
        <v>N</v>
      </c>
      <c r="AB57" s="36"/>
    </row>
    <row r="58" spans="1:28" ht="16.5" customHeight="1" x14ac:dyDescent="0.15">
      <c r="A58" s="37">
        <v>3.24</v>
      </c>
      <c r="B58" s="38" t="s">
        <v>220</v>
      </c>
      <c r="C58" s="113">
        <f>IFERROR(SUM('Risk Management'!D27*5,'Risk Management'!E27*4,'Risk Management'!F27*3,'Risk Management'!G27*2,'Risk Management'!H27*1)/SUM('Risk Management'!D27:H27),0)</f>
        <v>0</v>
      </c>
      <c r="D58" s="113">
        <f>IFERROR(SUM('Risk Management'!D59*5,'Risk Management'!E59*4,'Risk Management'!F59*3,'Risk Management'!G59*2,'Risk Management'!H59*1)/SUM('Risk Management'!D59:H59),0)</f>
        <v>0</v>
      </c>
      <c r="E58" s="113">
        <f>IF(OR(C58=0,D58=0),0,IFERROR((SUM('Risk Management'!D27*5,'Risk Management'!E27*4,'Risk Management'!F27*3,'Risk Management'!G27*2,'Risk Management'!H27*1)+SUM('Risk Management'!D59*5,'Risk Management'!E59*4,'Risk Management'!F59*3,'Risk Management'!G59*2,'Risk Management'!H59*1))/(SUM('Risk Management'!D27:H27)+SUM('Risk Management'!D59:H59)),0))</f>
        <v>0</v>
      </c>
      <c r="F58" s="34" t="str">
        <f t="shared" si="2"/>
        <v>None</v>
      </c>
      <c r="G58" s="113">
        <f t="shared" si="5"/>
        <v>0</v>
      </c>
      <c r="H58" s="17">
        <f>'Risk Management'!I27</f>
        <v>0</v>
      </c>
      <c r="I58" s="17">
        <f>'Risk Management'!I59</f>
        <v>0</v>
      </c>
      <c r="J58" s="41" t="str">
        <f>IF(SUM('Risk Management'!D27:I27)&gt;=1,"Y","N")</f>
        <v>N</v>
      </c>
      <c r="K58" s="41" t="str">
        <f>IF(SUM('Risk Management'!D59:I59)&gt;=1,"Y","N")</f>
        <v>N</v>
      </c>
      <c r="AB58" s="36"/>
    </row>
    <row r="59" spans="1:28" ht="16.5" customHeight="1" x14ac:dyDescent="0.15">
      <c r="A59" s="37">
        <v>3.25</v>
      </c>
      <c r="B59" s="38" t="s">
        <v>221</v>
      </c>
      <c r="C59" s="113">
        <f>IFERROR(SUM('Risk Management'!D28*5,'Risk Management'!E28*4,'Risk Management'!F28*3,'Risk Management'!G28*2,'Risk Management'!H28*1)/SUM('Risk Management'!D28:H28),0)</f>
        <v>0</v>
      </c>
      <c r="D59" s="113">
        <f>IFERROR(SUM('Risk Management'!D60*5,'Risk Management'!E60*4,'Risk Management'!F60*3,'Risk Management'!G60*2,'Risk Management'!H60*1)/SUM('Risk Management'!D60:H60),0)</f>
        <v>0</v>
      </c>
      <c r="E59" s="113">
        <f>IF(OR(C59=0,D59=0),0,IFERROR((SUM('Risk Management'!D28*5,'Risk Management'!E28*4,'Risk Management'!F28*3,'Risk Management'!G28*2,'Risk Management'!H28*1)+SUM('Risk Management'!D60*5,'Risk Management'!E60*4,'Risk Management'!F60*3,'Risk Management'!G60*2,'Risk Management'!H60*1))/(SUM('Risk Management'!D28:H28)+SUM('Risk Management'!D60:H60)),0))</f>
        <v>0</v>
      </c>
      <c r="F59" s="34" t="str">
        <f t="shared" si="2"/>
        <v>None</v>
      </c>
      <c r="G59" s="113">
        <f t="shared" si="5"/>
        <v>0</v>
      </c>
      <c r="H59" s="17">
        <f>'Risk Management'!I28</f>
        <v>0</v>
      </c>
      <c r="I59" s="17">
        <f>'Risk Management'!I60</f>
        <v>0</v>
      </c>
      <c r="J59" s="41" t="str">
        <f>IF(SUM('Risk Management'!D28:I28)&gt;=1,"Y","N")</f>
        <v>N</v>
      </c>
      <c r="K59" s="41" t="str">
        <f>IF(SUM('Risk Management'!D60:I60)&gt;=1,"Y","N")</f>
        <v>N</v>
      </c>
      <c r="AB59" s="36"/>
    </row>
    <row r="60" spans="1:28" ht="16.5" customHeight="1" x14ac:dyDescent="0.15">
      <c r="A60" s="37">
        <v>3.26</v>
      </c>
      <c r="B60" s="38" t="s">
        <v>222</v>
      </c>
      <c r="C60" s="113">
        <f>IFERROR(SUM('Risk Management'!D29*5,'Risk Management'!E29*4,'Risk Management'!F29*3,'Risk Management'!G29*2,'Risk Management'!H29*1)/SUM('Risk Management'!D29:H29),0)</f>
        <v>0</v>
      </c>
      <c r="D60" s="113">
        <f>IFERROR(SUM('Risk Management'!D61*5,'Risk Management'!E61*4,'Risk Management'!F61*3,'Risk Management'!G61*2,'Risk Management'!H61*1)/SUM('Risk Management'!D61:H61),0)</f>
        <v>0</v>
      </c>
      <c r="E60" s="113">
        <f>IF(OR(C60=0,D60=0),0,IFERROR((SUM('Risk Management'!D29*5,'Risk Management'!E29*4,'Risk Management'!F29*3,'Risk Management'!G29*2,'Risk Management'!H29*1)+SUM('Risk Management'!D61*5,'Risk Management'!E61*4,'Risk Management'!F61*3,'Risk Management'!G61*2,'Risk Management'!H61*1))/(SUM('Risk Management'!D29:H29)+SUM('Risk Management'!D61:H61)),0))</f>
        <v>0</v>
      </c>
      <c r="F60" s="34" t="str">
        <f t="shared" si="2"/>
        <v>None</v>
      </c>
      <c r="G60" s="113">
        <f t="shared" si="5"/>
        <v>0</v>
      </c>
      <c r="H60" s="17">
        <f>'Risk Management'!I29</f>
        <v>0</v>
      </c>
      <c r="I60" s="17">
        <f>'Risk Management'!I61</f>
        <v>0</v>
      </c>
      <c r="J60" s="41" t="str">
        <f>IF(SUM('Risk Management'!D29:I29)&gt;=1,"Y","N")</f>
        <v>N</v>
      </c>
      <c r="K60" s="41" t="str">
        <f>IF(SUM('Risk Management'!D61:I61)&gt;=1,"Y","N")</f>
        <v>N</v>
      </c>
      <c r="AB60" s="36"/>
    </row>
    <row r="61" spans="1:28" ht="16.5" customHeight="1" x14ac:dyDescent="0.15">
      <c r="A61" s="37">
        <v>3.27</v>
      </c>
      <c r="B61" s="38" t="s">
        <v>223</v>
      </c>
      <c r="C61" s="113">
        <f>IFERROR(SUM('Risk Management'!D30*5,'Risk Management'!E30*4,'Risk Management'!F30*3,'Risk Management'!G30*2,'Risk Management'!H30*1)/SUM('Risk Management'!D30:H30),0)</f>
        <v>0</v>
      </c>
      <c r="D61" s="113">
        <f>IFERROR(SUM('Risk Management'!D62*5,'Risk Management'!E62*4,'Risk Management'!F62*3,'Risk Management'!G62*2,'Risk Management'!H62*1)/SUM('Risk Management'!D62:H62),0)</f>
        <v>0</v>
      </c>
      <c r="E61" s="113">
        <f>IF(OR(C61=0,D61=0),0,IFERROR((SUM('Risk Management'!D30*5,'Risk Management'!E30*4,'Risk Management'!F30*3,'Risk Management'!G30*2,'Risk Management'!H30*1)+SUM('Risk Management'!D62*5,'Risk Management'!E62*4,'Risk Management'!F62*3,'Risk Management'!G62*2,'Risk Management'!H62*1))/(SUM('Risk Management'!D30:H30)+SUM('Risk Management'!D62:H62)),0))</f>
        <v>0</v>
      </c>
      <c r="F61" s="34" t="str">
        <f t="shared" si="2"/>
        <v>None</v>
      </c>
      <c r="G61" s="113">
        <f t="shared" si="5"/>
        <v>0</v>
      </c>
      <c r="H61" s="17">
        <f>'Risk Management'!I30</f>
        <v>0</v>
      </c>
      <c r="I61" s="17">
        <f>'Risk Management'!I62</f>
        <v>0</v>
      </c>
      <c r="J61" s="41" t="str">
        <f>IF(SUM('Risk Management'!D30:I30)&gt;=1,"Y","N")</f>
        <v>N</v>
      </c>
      <c r="K61" s="41" t="str">
        <f>IF(SUM('Risk Management'!D62:I62)&gt;=1,"Y","N")</f>
        <v>N</v>
      </c>
      <c r="AB61" s="36"/>
    </row>
    <row r="62" spans="1:28" ht="16.5" customHeight="1" x14ac:dyDescent="0.15">
      <c r="A62" s="37">
        <v>3.28</v>
      </c>
      <c r="B62" s="38" t="s">
        <v>224</v>
      </c>
      <c r="C62" s="113">
        <f>IFERROR(SUM('Risk Management'!D31*5,'Risk Management'!E31*4,'Risk Management'!F31*3,'Risk Management'!G31*2,'Risk Management'!H31*1)/SUM('Risk Management'!D31:H31),0)</f>
        <v>0</v>
      </c>
      <c r="D62" s="113">
        <f>IFERROR(SUM('Risk Management'!D63*5,'Risk Management'!E63*4,'Risk Management'!F63*3,'Risk Management'!G63*2,'Risk Management'!H63*1)/SUM('Risk Management'!D63:H63),0)</f>
        <v>0</v>
      </c>
      <c r="E62" s="113">
        <f>IF(OR(C62=0,D62=0),0,IFERROR((SUM('Risk Management'!D31*5,'Risk Management'!E31*4,'Risk Management'!F31*3,'Risk Management'!G31*2,'Risk Management'!H31*1)+SUM('Risk Management'!D63*5,'Risk Management'!E63*4,'Risk Management'!F63*3,'Risk Management'!G63*2,'Risk Management'!H63*1))/(SUM('Risk Management'!D31:H31)+SUM('Risk Management'!D63:H63)),0))</f>
        <v>0</v>
      </c>
      <c r="F62" s="34" t="str">
        <f t="shared" si="2"/>
        <v>None</v>
      </c>
      <c r="G62" s="113">
        <f t="shared" si="5"/>
        <v>0</v>
      </c>
      <c r="H62" s="17">
        <f>'Risk Management'!I31</f>
        <v>0</v>
      </c>
      <c r="I62" s="17">
        <f>'Risk Management'!I63</f>
        <v>0</v>
      </c>
      <c r="J62" s="41" t="str">
        <f>IF(SUM('Risk Management'!D31:I31)&gt;=1,"Y","N")</f>
        <v>N</v>
      </c>
      <c r="K62" s="41" t="str">
        <f>IF(SUM('Risk Management'!D63:I63)&gt;=1,"Y","N")</f>
        <v>N</v>
      </c>
      <c r="AB62" s="36"/>
    </row>
    <row r="63" spans="1:28" ht="16.5" customHeight="1" x14ac:dyDescent="0.15">
      <c r="A63" s="37">
        <v>3.29</v>
      </c>
      <c r="B63" s="38" t="s">
        <v>225</v>
      </c>
      <c r="C63" s="113">
        <f>IFERROR(SUM('Risk Management'!D32*5,'Risk Management'!E32*4,'Risk Management'!F32*3,'Risk Management'!G32*2,'Risk Management'!H32*1)/SUM('Risk Management'!D32:H32),0)</f>
        <v>0</v>
      </c>
      <c r="D63" s="113">
        <f>IFERROR(SUM('Risk Management'!D64*5,'Risk Management'!E64*4,'Risk Management'!F64*3,'Risk Management'!G64*2,'Risk Management'!H64*1)/SUM('Risk Management'!D64:H64),0)</f>
        <v>0</v>
      </c>
      <c r="E63" s="113">
        <f>IF(OR(C63=0,D63=0),0,IFERROR((SUM('Risk Management'!D32*5,'Risk Management'!E32*4,'Risk Management'!F32*3,'Risk Management'!G32*2,'Risk Management'!H32*1)+SUM('Risk Management'!D64*5,'Risk Management'!E64*4,'Risk Management'!F64*3,'Risk Management'!G64*2,'Risk Management'!H64*1))/(SUM('Risk Management'!D32:H32)+SUM('Risk Management'!D64:H64)),0))</f>
        <v>0</v>
      </c>
      <c r="F63" s="34" t="str">
        <f t="shared" si="2"/>
        <v>None</v>
      </c>
      <c r="G63" s="113">
        <f t="shared" si="5"/>
        <v>0</v>
      </c>
      <c r="H63" s="17">
        <f>'Risk Management'!I32</f>
        <v>0</v>
      </c>
      <c r="I63" s="17">
        <f>'Risk Management'!I64</f>
        <v>0</v>
      </c>
      <c r="J63" s="41" t="str">
        <f>IF(SUM('Risk Management'!D32:I32)&gt;=1,"Y","N")</f>
        <v>N</v>
      </c>
      <c r="K63" s="41" t="str">
        <f>IF(SUM('Risk Management'!D64:I64)&gt;=1,"Y","N")</f>
        <v>N</v>
      </c>
      <c r="AB63" s="36"/>
    </row>
    <row r="64" spans="1:28" ht="16.5" customHeight="1" x14ac:dyDescent="0.15">
      <c r="A64" s="37">
        <v>3.3</v>
      </c>
      <c r="B64" s="38" t="s">
        <v>226</v>
      </c>
      <c r="C64" s="113">
        <f>IFERROR(SUM('Risk Management'!D33*5,'Risk Management'!E33*4,'Risk Management'!F33*3,'Risk Management'!G33*2,'Risk Management'!H33*1)/SUM('Risk Management'!D33:H33),0)</f>
        <v>0</v>
      </c>
      <c r="D64" s="113">
        <f>IFERROR(SUM('Risk Management'!D65*5,'Risk Management'!E65*4,'Risk Management'!F65*3,'Risk Management'!G65*2,'Risk Management'!H65*1)/SUM('Risk Management'!D65:H65),0)</f>
        <v>0</v>
      </c>
      <c r="E64" s="113">
        <f>IF(OR(C64=0,D64=0),0,IFERROR((SUM('Risk Management'!D33*5,'Risk Management'!E33*4,'Risk Management'!F33*3,'Risk Management'!G33*2,'Risk Management'!H33*1)+SUM('Risk Management'!D65*5,'Risk Management'!E65*4,'Risk Management'!F65*3,'Risk Management'!G65*2,'Risk Management'!H65*1))/(SUM('Risk Management'!D33:H33)+SUM('Risk Management'!D65:H65)),0))</f>
        <v>0</v>
      </c>
      <c r="F64" s="34" t="str">
        <f t="shared" si="2"/>
        <v>None</v>
      </c>
      <c r="G64" s="113">
        <f t="shared" si="5"/>
        <v>0</v>
      </c>
      <c r="H64" s="17">
        <f>'Risk Management'!I33</f>
        <v>0</v>
      </c>
      <c r="I64" s="17">
        <f>'Risk Management'!I65</f>
        <v>0</v>
      </c>
      <c r="J64" s="41" t="str">
        <f>IF(SUM('Risk Management'!D33:I33)&gt;=1,"Y","N")</f>
        <v>N</v>
      </c>
      <c r="K64" s="41" t="str">
        <f>IF(SUM('Risk Management'!D65:I65)&gt;=1,"Y","N")</f>
        <v>N</v>
      </c>
      <c r="AB64" s="36"/>
    </row>
  </sheetData>
  <mergeCells count="3">
    <mergeCell ref="C8:E8"/>
    <mergeCell ref="C23:E23"/>
    <mergeCell ref="C33:E33"/>
  </mergeCells>
  <conditionalFormatting sqref="F10:F23 F25:F33 F8 F35:F64">
    <cfRule type="cellIs" dxfId="47" priority="14" operator="equal">
      <formula>"None"</formula>
    </cfRule>
    <cfRule type="cellIs" dxfId="46" priority="15" operator="equal">
      <formula>"Leading"</formula>
    </cfRule>
    <cfRule type="cellIs" dxfId="45" priority="16" operator="equal">
      <formula>"Performing"</formula>
    </cfRule>
    <cfRule type="cellIs" dxfId="44" priority="17" operator="equal">
      <formula>"Developing"</formula>
    </cfRule>
  </conditionalFormatting>
  <conditionalFormatting sqref="F11">
    <cfRule type="expression" dxfId="43" priority="10">
      <formula>$F$10="Developing"</formula>
    </cfRule>
    <cfRule type="expression" dxfId="42" priority="11">
      <formula>$F$10="Performing"</formula>
    </cfRule>
    <cfRule type="expression" dxfId="41" priority="12">
      <formula>$F$10="Leading"</formula>
    </cfRule>
    <cfRule type="expression" dxfId="40" priority="13">
      <formula>$F$10="None"</formula>
    </cfRule>
  </conditionalFormatting>
  <conditionalFormatting sqref="F14">
    <cfRule type="expression" dxfId="39" priority="6">
      <formula>$F$13="Leading"</formula>
    </cfRule>
    <cfRule type="expression" dxfId="38" priority="7">
      <formula>$F$13="Performing"</formula>
    </cfRule>
    <cfRule type="expression" dxfId="37" priority="8">
      <formula>$F$13="Developing"</formula>
    </cfRule>
    <cfRule type="expression" dxfId="36" priority="9">
      <formula>$F$13="None"</formula>
    </cfRule>
  </conditionalFormatting>
  <conditionalFormatting sqref="F28:F29">
    <cfRule type="expression" dxfId="35" priority="2">
      <formula>$F$27="Leading"</formula>
    </cfRule>
    <cfRule type="expression" dxfId="34" priority="3">
      <formula>$F$27="Performing"</formula>
    </cfRule>
    <cfRule type="expression" dxfId="33" priority="4">
      <formula>$F$27="Developing"</formula>
    </cfRule>
    <cfRule type="expression" dxfId="32" priority="5">
      <formula>$F$27="None"</formula>
    </cfRule>
  </conditionalFormatting>
  <conditionalFormatting sqref="H10:I23 H25:I33 H35:I64">
    <cfRule type="cellIs" dxfId="31" priority="1" operator="greaterThan">
      <formula>0.5</formula>
    </cfRule>
  </conditionalFormatting>
  <pageMargins left="0.25" right="0.25" top="0.75" bottom="0.75" header="0.3" footer="0.3"/>
  <pageSetup paperSize="8" orientation="landscape" r:id="rId1"/>
  <rowBreaks count="1" manualBreakCount="1">
    <brk id="32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DE944-297F-4835-A6D8-E851C8AA89CD}">
  <dimension ref="A1:L65"/>
  <sheetViews>
    <sheetView workbookViewId="0"/>
  </sheetViews>
  <sheetFormatPr defaultColWidth="9.140625" defaultRowHeight="15" x14ac:dyDescent="0.25"/>
  <cols>
    <col min="1" max="1" width="5" style="91" customWidth="1"/>
    <col min="2" max="2" width="32" style="91" customWidth="1"/>
    <col min="3" max="3" width="21.7109375" style="91" customWidth="1"/>
    <col min="4" max="4" width="9" style="91" customWidth="1"/>
    <col min="5" max="7" width="10" style="91" customWidth="1"/>
    <col min="8" max="12" width="9" style="91" customWidth="1"/>
    <col min="13" max="16384" width="9.140625" style="91"/>
  </cols>
  <sheetData>
    <row r="1" spans="1:12" ht="54.75" customHeight="1" x14ac:dyDescent="0.25">
      <c r="A1"/>
      <c r="B1" s="134" t="s">
        <v>129</v>
      </c>
      <c r="C1" s="134"/>
      <c r="D1" s="134"/>
      <c r="E1" s="134"/>
      <c r="F1" s="134"/>
      <c r="G1" s="134"/>
      <c r="H1"/>
      <c r="I1"/>
      <c r="J1"/>
      <c r="K1"/>
      <c r="L1"/>
    </row>
    <row r="2" spans="1:12" x14ac:dyDescent="0.25">
      <c r="A2"/>
      <c r="B2"/>
      <c r="C2"/>
      <c r="D2"/>
      <c r="E2"/>
      <c r="F2"/>
      <c r="G2"/>
      <c r="H2"/>
      <c r="I2"/>
      <c r="J2"/>
      <c r="K2"/>
      <c r="L2"/>
    </row>
    <row r="3" spans="1:12" ht="22.5" customHeight="1" x14ac:dyDescent="0.25">
      <c r="A3"/>
      <c r="B3" s="135" t="s">
        <v>27</v>
      </c>
      <c r="C3" s="135"/>
      <c r="D3" s="135"/>
      <c r="E3" s="135"/>
      <c r="F3" s="135"/>
      <c r="G3"/>
      <c r="H3"/>
      <c r="I3"/>
      <c r="J3" s="140" t="s">
        <v>238</v>
      </c>
      <c r="K3" s="140"/>
      <c r="L3" s="140"/>
    </row>
    <row r="4" spans="1:12" ht="22.5" customHeight="1" x14ac:dyDescent="0.25">
      <c r="A4"/>
      <c r="B4" s="92" t="s">
        <v>28</v>
      </c>
      <c r="C4" s="1"/>
      <c r="D4"/>
      <c r="E4"/>
      <c r="F4"/>
      <c r="G4"/>
      <c r="H4"/>
      <c r="I4"/>
      <c r="J4"/>
      <c r="K4"/>
      <c r="L4"/>
    </row>
    <row r="5" spans="1:12" ht="7.5" customHeight="1" x14ac:dyDescent="0.25">
      <c r="A5"/>
      <c r="B5"/>
      <c r="C5"/>
      <c r="D5"/>
      <c r="E5"/>
      <c r="F5"/>
      <c r="G5"/>
      <c r="H5"/>
      <c r="I5"/>
      <c r="J5"/>
      <c r="K5"/>
      <c r="L5"/>
    </row>
    <row r="6" spans="1:12" ht="29.25" customHeight="1" x14ac:dyDescent="0.25">
      <c r="A6"/>
      <c r="B6" s="93" t="s">
        <v>29</v>
      </c>
      <c r="C6" s="94" t="str">
        <f>Calculation!F8</f>
        <v>None</v>
      </c>
      <c r="D6"/>
      <c r="E6"/>
      <c r="F6"/>
      <c r="G6" s="95" t="s">
        <v>30</v>
      </c>
      <c r="H6"/>
      <c r="I6" s="136" t="s">
        <v>31</v>
      </c>
      <c r="J6" s="136"/>
      <c r="K6" s="137" t="s">
        <v>32</v>
      </c>
      <c r="L6" s="137"/>
    </row>
    <row r="7" spans="1:12" ht="29.25" customHeight="1" x14ac:dyDescent="0.25">
      <c r="A7"/>
      <c r="B7" s="96" t="s">
        <v>33</v>
      </c>
      <c r="C7" s="94" t="str">
        <f>Calculation!F23</f>
        <v>None</v>
      </c>
      <c r="D7"/>
      <c r="E7"/>
      <c r="F7" s="97" t="s">
        <v>34</v>
      </c>
      <c r="G7" s="98"/>
      <c r="H7"/>
      <c r="I7" s="138">
        <f>AVERAGE(Calculation!$D$4:$D$6)</f>
        <v>0</v>
      </c>
      <c r="J7" s="139"/>
      <c r="K7" s="138">
        <f>AVERAGE(Calculation!$C$4:$C$6)</f>
        <v>0</v>
      </c>
      <c r="L7" s="139"/>
    </row>
    <row r="8" spans="1:12" ht="29.25" customHeight="1" x14ac:dyDescent="0.25">
      <c r="A8"/>
      <c r="B8" s="99" t="s">
        <v>35</v>
      </c>
      <c r="C8" s="94" t="str">
        <f>Calculation!F33</f>
        <v>None</v>
      </c>
      <c r="D8"/>
      <c r="E8" s="100" t="s">
        <v>36</v>
      </c>
      <c r="F8" s="101"/>
      <c r="G8" s="98"/>
      <c r="H8"/>
      <c r="I8" s="102" t="s">
        <v>69</v>
      </c>
      <c r="J8"/>
      <c r="K8"/>
      <c r="L8"/>
    </row>
    <row r="9" spans="1:12" ht="27.6" customHeight="1" x14ac:dyDescent="0.25">
      <c r="A9"/>
      <c r="B9" s="133" t="str">
        <f>IF(Calculation!F8="None","This snapshot will display 'None' until all SafePlus core questions have been rated by both senior managers and other employees","")</f>
        <v>This snapshot will display 'None' until all SafePlus core questions have been rated by both senior managers and other employees</v>
      </c>
      <c r="C9" s="133"/>
      <c r="D9"/>
      <c r="E9" s="142" t="s">
        <v>37</v>
      </c>
      <c r="F9" s="142"/>
      <c r="G9" s="142"/>
      <c r="H9"/>
      <c r="I9" s="103"/>
      <c r="J9" s="133" t="s">
        <v>70</v>
      </c>
      <c r="K9" s="133"/>
      <c r="L9" s="133"/>
    </row>
    <row r="10" spans="1:12" ht="15.6" customHeight="1" x14ac:dyDescent="0.25">
      <c r="A10"/>
      <c r="B10"/>
      <c r="C10"/>
      <c r="D10"/>
      <c r="E10"/>
      <c r="F10"/>
      <c r="G10"/>
      <c r="H10"/>
      <c r="I10" s="104"/>
      <c r="J10" s="133" t="s">
        <v>71</v>
      </c>
      <c r="K10" s="133"/>
      <c r="L10" s="133"/>
    </row>
    <row r="11" spans="1:12" ht="15.6" customHeight="1" x14ac:dyDescent="0.25">
      <c r="A11"/>
      <c r="B11"/>
      <c r="C11"/>
      <c r="D11"/>
      <c r="E11"/>
      <c r="F11"/>
      <c r="G11"/>
      <c r="H11"/>
      <c r="I11"/>
      <c r="J11"/>
      <c r="K11"/>
      <c r="L11"/>
    </row>
    <row r="12" spans="1:12" ht="27.75" customHeight="1" x14ac:dyDescent="0.25">
      <c r="A12" s="105"/>
      <c r="B12" s="143" t="s">
        <v>29</v>
      </c>
      <c r="C12" s="144"/>
      <c r="D12" s="144"/>
      <c r="E12" s="144"/>
      <c r="F12" s="106" t="s">
        <v>38</v>
      </c>
      <c r="G12" s="106" t="s">
        <v>39</v>
      </c>
      <c r="H12" s="107" t="s">
        <v>40</v>
      </c>
      <c r="I12" s="107" t="s">
        <v>41</v>
      </c>
      <c r="J12" s="106" t="s">
        <v>42</v>
      </c>
      <c r="K12" s="107" t="s">
        <v>43</v>
      </c>
      <c r="L12" s="107" t="s">
        <v>68</v>
      </c>
    </row>
    <row r="13" spans="1:12" ht="16.5" customHeight="1" x14ac:dyDescent="0.25">
      <c r="A13" s="25">
        <v>1.1000000000000001</v>
      </c>
      <c r="B13" s="145" t="s">
        <v>44</v>
      </c>
      <c r="C13" s="146"/>
      <c r="D13" s="146"/>
      <c r="E13" s="147"/>
      <c r="F13" s="114">
        <f>Calculation!E10</f>
        <v>0</v>
      </c>
      <c r="G13" s="108" t="str">
        <f>Calculation!F10</f>
        <v>None</v>
      </c>
      <c r="H13" s="114">
        <f>Calculation!C10</f>
        <v>0</v>
      </c>
      <c r="I13" s="114">
        <f>Calculation!D10</f>
        <v>0</v>
      </c>
      <c r="J13" s="114">
        <f>Calculation!G10</f>
        <v>0</v>
      </c>
      <c r="K13" s="17">
        <f>Calculation!H10</f>
        <v>0</v>
      </c>
      <c r="L13" s="17">
        <f>Calculation!I10</f>
        <v>0</v>
      </c>
    </row>
    <row r="14" spans="1:12" ht="16.5" customHeight="1" x14ac:dyDescent="0.25">
      <c r="A14" s="25">
        <v>1.2</v>
      </c>
      <c r="B14" s="148" t="s">
        <v>45</v>
      </c>
      <c r="C14" s="149"/>
      <c r="D14" s="149"/>
      <c r="E14" s="150"/>
      <c r="F14" s="114">
        <f>Calculation!E11</f>
        <v>0</v>
      </c>
      <c r="G14" s="32"/>
      <c r="H14" s="114">
        <f>Calculation!C11</f>
        <v>0</v>
      </c>
      <c r="I14" s="114">
        <f>Calculation!D11</f>
        <v>0</v>
      </c>
      <c r="J14" s="114">
        <f>Calculation!G11</f>
        <v>0</v>
      </c>
      <c r="K14" s="17">
        <f>Calculation!H11</f>
        <v>0</v>
      </c>
      <c r="L14" s="17">
        <f>Calculation!I11</f>
        <v>0</v>
      </c>
    </row>
    <row r="15" spans="1:12" ht="16.5" customHeight="1" x14ac:dyDescent="0.25">
      <c r="A15" s="25">
        <v>1.3</v>
      </c>
      <c r="B15" s="141" t="s">
        <v>46</v>
      </c>
      <c r="C15" s="141"/>
      <c r="D15" s="141"/>
      <c r="E15" s="141"/>
      <c r="F15" s="114">
        <f>Calculation!E12</f>
        <v>0</v>
      </c>
      <c r="G15" s="34" t="str">
        <f>Calculation!F12</f>
        <v>None</v>
      </c>
      <c r="H15" s="114">
        <f>Calculation!C12</f>
        <v>0</v>
      </c>
      <c r="I15" s="114">
        <f>Calculation!D12</f>
        <v>0</v>
      </c>
      <c r="J15" s="114">
        <f>Calculation!G12</f>
        <v>0</v>
      </c>
      <c r="K15" s="17">
        <f>Calculation!H12</f>
        <v>0</v>
      </c>
      <c r="L15" s="17">
        <f>Calculation!I12</f>
        <v>0</v>
      </c>
    </row>
    <row r="16" spans="1:12" ht="16.5" customHeight="1" x14ac:dyDescent="0.25">
      <c r="A16" s="25">
        <v>1.4</v>
      </c>
      <c r="B16" s="145" t="s">
        <v>47</v>
      </c>
      <c r="C16" s="146"/>
      <c r="D16" s="146"/>
      <c r="E16" s="147"/>
      <c r="F16" s="114">
        <f>Calculation!E13</f>
        <v>0</v>
      </c>
      <c r="G16" s="108" t="str">
        <f>Calculation!F13</f>
        <v>None</v>
      </c>
      <c r="H16" s="114">
        <f>Calculation!C13</f>
        <v>0</v>
      </c>
      <c r="I16" s="114">
        <f>Calculation!D13</f>
        <v>0</v>
      </c>
      <c r="J16" s="114">
        <f>Calculation!G13</f>
        <v>0</v>
      </c>
      <c r="K16" s="17">
        <f>Calculation!H13</f>
        <v>0</v>
      </c>
      <c r="L16" s="17">
        <f>Calculation!I13</f>
        <v>0</v>
      </c>
    </row>
    <row r="17" spans="1:12" ht="16.5" customHeight="1" x14ac:dyDescent="0.25">
      <c r="A17" s="25">
        <v>1.5</v>
      </c>
      <c r="B17" s="148" t="s">
        <v>48</v>
      </c>
      <c r="C17" s="149"/>
      <c r="D17" s="149"/>
      <c r="E17" s="150"/>
      <c r="F17" s="114">
        <f>Calculation!E14</f>
        <v>0</v>
      </c>
      <c r="G17" s="32"/>
      <c r="H17" s="114">
        <f>Calculation!C14</f>
        <v>0</v>
      </c>
      <c r="I17" s="114">
        <f>Calculation!D14</f>
        <v>0</v>
      </c>
      <c r="J17" s="114">
        <f>Calculation!G14</f>
        <v>0</v>
      </c>
      <c r="K17" s="17">
        <f>Calculation!H14</f>
        <v>0</v>
      </c>
      <c r="L17" s="17">
        <f>Calculation!I14</f>
        <v>0</v>
      </c>
    </row>
    <row r="18" spans="1:12" ht="26.25" customHeight="1" x14ac:dyDescent="0.25">
      <c r="A18" s="25">
        <v>1.6</v>
      </c>
      <c r="B18" s="141" t="s">
        <v>76</v>
      </c>
      <c r="C18" s="141"/>
      <c r="D18" s="141"/>
      <c r="E18" s="141"/>
      <c r="F18" s="114">
        <f>Calculation!E15</f>
        <v>0</v>
      </c>
      <c r="G18" s="34" t="str">
        <f>Calculation!F15</f>
        <v>None</v>
      </c>
      <c r="H18" s="114">
        <f>Calculation!C15</f>
        <v>0</v>
      </c>
      <c r="I18" s="114">
        <f>Calculation!D15</f>
        <v>0</v>
      </c>
      <c r="J18" s="114">
        <f>Calculation!G15</f>
        <v>0</v>
      </c>
      <c r="K18" s="17">
        <f>Calculation!H15</f>
        <v>0</v>
      </c>
      <c r="L18" s="17">
        <f>Calculation!I15</f>
        <v>0</v>
      </c>
    </row>
    <row r="19" spans="1:12" ht="17.25" customHeight="1" x14ac:dyDescent="0.25">
      <c r="A19" s="25">
        <v>1.7</v>
      </c>
      <c r="B19" s="141" t="s">
        <v>49</v>
      </c>
      <c r="C19" s="141"/>
      <c r="D19" s="141"/>
      <c r="E19" s="141"/>
      <c r="F19" s="114">
        <f>Calculation!E16</f>
        <v>0</v>
      </c>
      <c r="G19" s="34" t="str">
        <f>Calculation!F16</f>
        <v>None</v>
      </c>
      <c r="H19" s="114">
        <f>Calculation!C16</f>
        <v>0</v>
      </c>
      <c r="I19" s="114">
        <f>Calculation!D16</f>
        <v>0</v>
      </c>
      <c r="J19" s="114">
        <f>Calculation!G16</f>
        <v>0</v>
      </c>
      <c r="K19" s="17">
        <f>Calculation!H16</f>
        <v>0</v>
      </c>
      <c r="L19" s="17">
        <f>Calculation!I16</f>
        <v>0</v>
      </c>
    </row>
    <row r="20" spans="1:12" ht="26.25" customHeight="1" x14ac:dyDescent="0.25">
      <c r="A20" s="25">
        <v>1.8</v>
      </c>
      <c r="B20" s="141" t="s">
        <v>77</v>
      </c>
      <c r="C20" s="141"/>
      <c r="D20" s="141"/>
      <c r="E20" s="141"/>
      <c r="F20" s="114">
        <f>Calculation!E17</f>
        <v>0</v>
      </c>
      <c r="G20" s="34" t="str">
        <f>Calculation!F17</f>
        <v>None</v>
      </c>
      <c r="H20" s="114">
        <f>Calculation!C17</f>
        <v>0</v>
      </c>
      <c r="I20" s="114">
        <f>Calculation!D17</f>
        <v>0</v>
      </c>
      <c r="J20" s="114">
        <f>Calculation!G17</f>
        <v>0</v>
      </c>
      <c r="K20" s="17">
        <f>Calculation!H17</f>
        <v>0</v>
      </c>
      <c r="L20" s="17">
        <f>Calculation!I17</f>
        <v>0</v>
      </c>
    </row>
    <row r="21" spans="1:12" ht="16.5" customHeight="1" x14ac:dyDescent="0.25">
      <c r="A21" s="25">
        <v>1.9</v>
      </c>
      <c r="B21" s="141" t="s">
        <v>11</v>
      </c>
      <c r="C21" s="141"/>
      <c r="D21" s="141"/>
      <c r="E21" s="141"/>
      <c r="F21" s="114">
        <f>Calculation!E18</f>
        <v>0</v>
      </c>
      <c r="G21" s="34" t="str">
        <f>Calculation!F18</f>
        <v>None</v>
      </c>
      <c r="H21" s="114">
        <f>Calculation!C18</f>
        <v>0</v>
      </c>
      <c r="I21" s="114">
        <f>Calculation!D18</f>
        <v>0</v>
      </c>
      <c r="J21" s="114">
        <f>Calculation!G18</f>
        <v>0</v>
      </c>
      <c r="K21" s="17">
        <f>Calculation!H18</f>
        <v>0</v>
      </c>
      <c r="L21" s="17">
        <f>Calculation!I18</f>
        <v>0</v>
      </c>
    </row>
    <row r="22" spans="1:12" ht="27" customHeight="1" x14ac:dyDescent="0.25">
      <c r="A22" s="35">
        <v>1.1000000000000001</v>
      </c>
      <c r="B22" s="141" t="s">
        <v>78</v>
      </c>
      <c r="C22" s="141"/>
      <c r="D22" s="141"/>
      <c r="E22" s="141"/>
      <c r="F22" s="114">
        <f>Calculation!E19</f>
        <v>0</v>
      </c>
      <c r="G22" s="34" t="str">
        <f>Calculation!F19</f>
        <v>None</v>
      </c>
      <c r="H22" s="114">
        <f>Calculation!C19</f>
        <v>0</v>
      </c>
      <c r="I22" s="114">
        <f>Calculation!D19</f>
        <v>0</v>
      </c>
      <c r="J22" s="114">
        <f>Calculation!G19</f>
        <v>0</v>
      </c>
      <c r="K22" s="17">
        <f>Calculation!H19</f>
        <v>0</v>
      </c>
      <c r="L22" s="17">
        <f>Calculation!I19</f>
        <v>0</v>
      </c>
    </row>
    <row r="23" spans="1:12" ht="16.5" customHeight="1" x14ac:dyDescent="0.25">
      <c r="A23" s="35">
        <v>1.1100000000000001</v>
      </c>
      <c r="B23" s="141" t="s">
        <v>13</v>
      </c>
      <c r="C23" s="141"/>
      <c r="D23" s="141"/>
      <c r="E23" s="141"/>
      <c r="F23" s="114">
        <f>Calculation!E20</f>
        <v>0</v>
      </c>
      <c r="G23" s="34" t="str">
        <f>Calculation!F20</f>
        <v>None</v>
      </c>
      <c r="H23" s="114">
        <f>Calculation!C20</f>
        <v>0</v>
      </c>
      <c r="I23" s="114">
        <f>Calculation!D20</f>
        <v>0</v>
      </c>
      <c r="J23" s="114">
        <f>Calculation!G20</f>
        <v>0</v>
      </c>
      <c r="K23" s="17">
        <f>Calculation!H20</f>
        <v>0</v>
      </c>
      <c r="L23" s="17">
        <f>Calculation!I20</f>
        <v>0</v>
      </c>
    </row>
    <row r="24" spans="1:12" ht="16.5" customHeight="1" x14ac:dyDescent="0.25">
      <c r="A24" s="37">
        <v>1.1200000000000001</v>
      </c>
      <c r="B24" s="151" t="s">
        <v>14</v>
      </c>
      <c r="C24" s="151"/>
      <c r="D24" s="151"/>
      <c r="E24" s="151"/>
      <c r="F24" s="114">
        <f>Calculation!E21</f>
        <v>0</v>
      </c>
      <c r="G24" s="34" t="str">
        <f>Calculation!F21</f>
        <v>None</v>
      </c>
      <c r="H24" s="114">
        <f>Calculation!C21</f>
        <v>0</v>
      </c>
      <c r="I24" s="114">
        <f>Calculation!D21</f>
        <v>0</v>
      </c>
      <c r="J24" s="114">
        <f>Calculation!G21</f>
        <v>0</v>
      </c>
      <c r="K24" s="17">
        <f>Calculation!H21</f>
        <v>0</v>
      </c>
      <c r="L24" s="17">
        <f>Calculation!L21</f>
        <v>0</v>
      </c>
    </row>
    <row r="25" spans="1:12" x14ac:dyDescent="0.25">
      <c r="A25"/>
      <c r="B25"/>
      <c r="C25"/>
      <c r="D25"/>
      <c r="E25"/>
      <c r="F25"/>
      <c r="G25"/>
      <c r="H25"/>
      <c r="I25"/>
      <c r="J25"/>
      <c r="K25"/>
      <c r="L25"/>
    </row>
    <row r="26" spans="1:12" ht="27.6" customHeight="1" x14ac:dyDescent="0.25">
      <c r="A26" s="109"/>
      <c r="B26" s="110" t="s">
        <v>33</v>
      </c>
      <c r="C26" s="111"/>
      <c r="D26" s="111"/>
      <c r="E26" s="111"/>
      <c r="F26" s="106" t="s">
        <v>38</v>
      </c>
      <c r="G26" s="106" t="s">
        <v>39</v>
      </c>
      <c r="H26" s="107" t="s">
        <v>40</v>
      </c>
      <c r="I26" s="107" t="s">
        <v>41</v>
      </c>
      <c r="J26" s="106" t="s">
        <v>42</v>
      </c>
      <c r="K26" s="107" t="s">
        <v>43</v>
      </c>
      <c r="L26" s="107" t="s">
        <v>68</v>
      </c>
    </row>
    <row r="27" spans="1:12" ht="16.5" customHeight="1" x14ac:dyDescent="0.25">
      <c r="A27" s="25">
        <v>2.1</v>
      </c>
      <c r="B27" s="141" t="s">
        <v>67</v>
      </c>
      <c r="C27" s="141"/>
      <c r="D27" s="141"/>
      <c r="E27" s="141"/>
      <c r="F27" s="114">
        <f>Calculation!E25</f>
        <v>0</v>
      </c>
      <c r="G27" s="34" t="str">
        <f>Calculation!F25</f>
        <v>None</v>
      </c>
      <c r="H27" s="114">
        <f>Calculation!C25</f>
        <v>0</v>
      </c>
      <c r="I27" s="114">
        <f>Calculation!D25</f>
        <v>0</v>
      </c>
      <c r="J27" s="114">
        <f>Calculation!G25</f>
        <v>0</v>
      </c>
      <c r="K27" s="17">
        <f>Calculation!H25</f>
        <v>0</v>
      </c>
      <c r="L27" s="17">
        <f>Calculation!I25</f>
        <v>0</v>
      </c>
    </row>
    <row r="28" spans="1:12" ht="27" customHeight="1" x14ac:dyDescent="0.25">
      <c r="A28" s="25">
        <v>2.2000000000000002</v>
      </c>
      <c r="B28" s="141" t="s">
        <v>79</v>
      </c>
      <c r="C28" s="141"/>
      <c r="D28" s="141"/>
      <c r="E28" s="141"/>
      <c r="F28" s="114">
        <f>Calculation!E26</f>
        <v>0</v>
      </c>
      <c r="G28" s="34" t="str">
        <f>Calculation!F26</f>
        <v>None</v>
      </c>
      <c r="H28" s="114">
        <f>Calculation!C26</f>
        <v>0</v>
      </c>
      <c r="I28" s="114">
        <f>Calculation!D26</f>
        <v>0</v>
      </c>
      <c r="J28" s="114">
        <f>Calculation!G26</f>
        <v>0</v>
      </c>
      <c r="K28" s="17">
        <f>Calculation!H26</f>
        <v>0</v>
      </c>
      <c r="L28" s="17">
        <f>Calculation!I26</f>
        <v>0</v>
      </c>
    </row>
    <row r="29" spans="1:12" x14ac:dyDescent="0.25">
      <c r="A29" s="25">
        <v>2.2999999999999998</v>
      </c>
      <c r="B29" s="145" t="s">
        <v>17</v>
      </c>
      <c r="C29" s="146"/>
      <c r="D29" s="146"/>
      <c r="E29" s="147"/>
      <c r="F29" s="114">
        <f>Calculation!E27</f>
        <v>0</v>
      </c>
      <c r="G29" s="29" t="str">
        <f>Calculation!F27</f>
        <v>None</v>
      </c>
      <c r="H29" s="114">
        <f>Calculation!C27</f>
        <v>0</v>
      </c>
      <c r="I29" s="114">
        <f>Calculation!D27</f>
        <v>0</v>
      </c>
      <c r="J29" s="114">
        <f>Calculation!G27</f>
        <v>0</v>
      </c>
      <c r="K29" s="17">
        <f>Calculation!H27</f>
        <v>0</v>
      </c>
      <c r="L29" s="17">
        <f>Calculation!I27</f>
        <v>0</v>
      </c>
    </row>
    <row r="30" spans="1:12" x14ac:dyDescent="0.25">
      <c r="A30" s="25">
        <v>2.4</v>
      </c>
      <c r="B30" s="152" t="s">
        <v>18</v>
      </c>
      <c r="C30" s="141"/>
      <c r="D30" s="141"/>
      <c r="E30" s="153"/>
      <c r="F30" s="114">
        <f>Calculation!E28</f>
        <v>0</v>
      </c>
      <c r="G30" s="43"/>
      <c r="H30" s="114">
        <f>Calculation!C28</f>
        <v>0</v>
      </c>
      <c r="I30" s="114">
        <f>Calculation!D28</f>
        <v>0</v>
      </c>
      <c r="J30" s="114">
        <f>Calculation!G28</f>
        <v>0</v>
      </c>
      <c r="K30" s="17">
        <f>Calculation!H28</f>
        <v>0</v>
      </c>
      <c r="L30" s="17">
        <f>Calculation!I28</f>
        <v>0</v>
      </c>
    </row>
    <row r="31" spans="1:12" ht="16.5" customHeight="1" x14ac:dyDescent="0.25">
      <c r="A31" s="25">
        <v>2.5</v>
      </c>
      <c r="B31" s="148" t="s">
        <v>19</v>
      </c>
      <c r="C31" s="149"/>
      <c r="D31" s="149"/>
      <c r="E31" s="150"/>
      <c r="F31" s="114">
        <f>Calculation!E29</f>
        <v>0</v>
      </c>
      <c r="G31" s="32"/>
      <c r="H31" s="114">
        <f>Calculation!C29</f>
        <v>0</v>
      </c>
      <c r="I31" s="114">
        <f>Calculation!D29</f>
        <v>0</v>
      </c>
      <c r="J31" s="114">
        <f>Calculation!G29</f>
        <v>0</v>
      </c>
      <c r="K31" s="17">
        <f>Calculation!H29</f>
        <v>0</v>
      </c>
      <c r="L31" s="17">
        <f>Calculation!I29</f>
        <v>0</v>
      </c>
    </row>
    <row r="32" spans="1:12" ht="16.5" customHeight="1" x14ac:dyDescent="0.25">
      <c r="A32" s="25">
        <v>2.6</v>
      </c>
      <c r="B32" s="141" t="s">
        <v>20</v>
      </c>
      <c r="C32" s="141"/>
      <c r="D32" s="141"/>
      <c r="E32" s="141"/>
      <c r="F32" s="114">
        <f>Calculation!E30</f>
        <v>0</v>
      </c>
      <c r="G32" s="34" t="str">
        <f>Calculation!F30</f>
        <v>None</v>
      </c>
      <c r="H32" s="114">
        <f>Calculation!C30</f>
        <v>0</v>
      </c>
      <c r="I32" s="114">
        <f>Calculation!D30</f>
        <v>0</v>
      </c>
      <c r="J32" s="114">
        <f>Calculation!G30</f>
        <v>0</v>
      </c>
      <c r="K32" s="17">
        <f>Calculation!H30</f>
        <v>0</v>
      </c>
      <c r="L32" s="17">
        <f>Calculation!I30</f>
        <v>0</v>
      </c>
    </row>
    <row r="33" spans="1:12" ht="27" customHeight="1" x14ac:dyDescent="0.25">
      <c r="A33" s="25">
        <v>2.7</v>
      </c>
      <c r="B33" s="141" t="s">
        <v>80</v>
      </c>
      <c r="C33" s="141"/>
      <c r="D33" s="141"/>
      <c r="E33" s="141"/>
      <c r="F33" s="114">
        <f>Calculation!E31</f>
        <v>0</v>
      </c>
      <c r="G33" s="34" t="str">
        <f>Calculation!F31</f>
        <v>None</v>
      </c>
      <c r="H33" s="114">
        <f>Calculation!C31</f>
        <v>0</v>
      </c>
      <c r="I33" s="114">
        <f>Calculation!D31</f>
        <v>0</v>
      </c>
      <c r="J33" s="114">
        <f>Calculation!G31</f>
        <v>0</v>
      </c>
      <c r="K33" s="17">
        <f>Calculation!H31</f>
        <v>0</v>
      </c>
      <c r="L33" s="17">
        <f>Calculation!I31</f>
        <v>0</v>
      </c>
    </row>
    <row r="34" spans="1:12" x14ac:dyDescent="0.25">
      <c r="A34"/>
      <c r="B34"/>
      <c r="C34"/>
      <c r="D34"/>
      <c r="E34"/>
      <c r="F34"/>
      <c r="G34"/>
      <c r="H34"/>
      <c r="I34"/>
      <c r="J34"/>
      <c r="K34"/>
      <c r="L34"/>
    </row>
    <row r="35" spans="1:12" ht="27" customHeight="1" x14ac:dyDescent="0.25">
      <c r="A35" s="112"/>
      <c r="B35" s="154" t="s">
        <v>35</v>
      </c>
      <c r="C35" s="154"/>
      <c r="D35" s="154"/>
      <c r="E35" s="154"/>
      <c r="F35" s="106" t="s">
        <v>38</v>
      </c>
      <c r="G35" s="106" t="s">
        <v>39</v>
      </c>
      <c r="H35" s="107" t="s">
        <v>40</v>
      </c>
      <c r="I35" s="107" t="s">
        <v>72</v>
      </c>
      <c r="J35" s="106" t="s">
        <v>42</v>
      </c>
      <c r="K35" s="107" t="s">
        <v>43</v>
      </c>
      <c r="L35" s="107" t="s">
        <v>73</v>
      </c>
    </row>
    <row r="36" spans="1:12" ht="16.5" customHeight="1" x14ac:dyDescent="0.25">
      <c r="A36" s="25">
        <v>3.1</v>
      </c>
      <c r="B36" s="141" t="s">
        <v>50</v>
      </c>
      <c r="C36" s="141"/>
      <c r="D36" s="141"/>
      <c r="E36" s="141"/>
      <c r="F36" s="114">
        <f>Calculation!E35</f>
        <v>0</v>
      </c>
      <c r="G36" s="34" t="str">
        <f>Calculation!F35</f>
        <v>None</v>
      </c>
      <c r="H36" s="114">
        <f>Calculation!C35</f>
        <v>0</v>
      </c>
      <c r="I36" s="114">
        <f>Calculation!D35</f>
        <v>0</v>
      </c>
      <c r="J36" s="114">
        <f>Calculation!G35</f>
        <v>0</v>
      </c>
      <c r="K36" s="17">
        <f>Calculation!H35</f>
        <v>0</v>
      </c>
      <c r="L36" s="17">
        <f>Calculation!I35</f>
        <v>0</v>
      </c>
    </row>
    <row r="37" spans="1:12" ht="16.5" customHeight="1" x14ac:dyDescent="0.25">
      <c r="A37" s="25">
        <v>3.2</v>
      </c>
      <c r="B37" s="141" t="s">
        <v>51</v>
      </c>
      <c r="C37" s="141"/>
      <c r="D37" s="141"/>
      <c r="E37" s="141"/>
      <c r="F37" s="114">
        <f>Calculation!E36</f>
        <v>0</v>
      </c>
      <c r="G37" s="34" t="str">
        <f>Calculation!F36</f>
        <v>None</v>
      </c>
      <c r="H37" s="114">
        <f>Calculation!C36</f>
        <v>0</v>
      </c>
      <c r="I37" s="114">
        <f>Calculation!D36</f>
        <v>0</v>
      </c>
      <c r="J37" s="114">
        <f>Calculation!G36</f>
        <v>0</v>
      </c>
      <c r="K37" s="17">
        <f>Calculation!H36</f>
        <v>0</v>
      </c>
      <c r="L37" s="17">
        <f>Calculation!I36</f>
        <v>0</v>
      </c>
    </row>
    <row r="38" spans="1:12" ht="16.5" customHeight="1" x14ac:dyDescent="0.25">
      <c r="A38" s="25">
        <v>3.3</v>
      </c>
      <c r="B38" s="141" t="s">
        <v>22</v>
      </c>
      <c r="C38" s="141"/>
      <c r="D38" s="141"/>
      <c r="E38" s="141"/>
      <c r="F38" s="114">
        <f>Calculation!E37</f>
        <v>0</v>
      </c>
      <c r="G38" s="34" t="str">
        <f>Calculation!F37</f>
        <v>None</v>
      </c>
      <c r="H38" s="114">
        <f>Calculation!C37</f>
        <v>0</v>
      </c>
      <c r="I38" s="114">
        <f>Calculation!D37</f>
        <v>0</v>
      </c>
      <c r="J38" s="114">
        <f>Calculation!G37</f>
        <v>0</v>
      </c>
      <c r="K38" s="17">
        <f>Calculation!H37</f>
        <v>0</v>
      </c>
      <c r="L38" s="17">
        <f>Calculation!I37</f>
        <v>0</v>
      </c>
    </row>
    <row r="39" spans="1:12" ht="16.5" customHeight="1" x14ac:dyDescent="0.25">
      <c r="A39" s="25">
        <v>3.4</v>
      </c>
      <c r="B39" s="141" t="s">
        <v>23</v>
      </c>
      <c r="C39" s="141"/>
      <c r="D39" s="141"/>
      <c r="E39" s="141"/>
      <c r="F39" s="114">
        <f>Calculation!E38</f>
        <v>0</v>
      </c>
      <c r="G39" s="34" t="str">
        <f>Calculation!F38</f>
        <v>None</v>
      </c>
      <c r="H39" s="114">
        <f>Calculation!C38</f>
        <v>0</v>
      </c>
      <c r="I39" s="114">
        <f>Calculation!D38</f>
        <v>0</v>
      </c>
      <c r="J39" s="114">
        <f>Calculation!G38</f>
        <v>0</v>
      </c>
      <c r="K39" s="17">
        <f>Calculation!H38</f>
        <v>0</v>
      </c>
      <c r="L39" s="17">
        <f>Calculation!I38</f>
        <v>0</v>
      </c>
    </row>
    <row r="40" spans="1:12" ht="16.5" customHeight="1" x14ac:dyDescent="0.25">
      <c r="A40" s="25">
        <v>3.5</v>
      </c>
      <c r="B40" s="141" t="s">
        <v>81</v>
      </c>
      <c r="C40" s="141"/>
      <c r="D40" s="141"/>
      <c r="E40" s="141"/>
      <c r="F40" s="114">
        <f>Calculation!E39</f>
        <v>0</v>
      </c>
      <c r="G40" s="34" t="str">
        <f>Calculation!F39</f>
        <v>None</v>
      </c>
      <c r="H40" s="114">
        <f>Calculation!C39</f>
        <v>0</v>
      </c>
      <c r="I40" s="114">
        <f>Calculation!D39</f>
        <v>0</v>
      </c>
      <c r="J40" s="114">
        <f>Calculation!G39</f>
        <v>0</v>
      </c>
      <c r="K40" s="17">
        <f>Calculation!H39</f>
        <v>0</v>
      </c>
      <c r="L40" s="17">
        <f>Calculation!I39</f>
        <v>0</v>
      </c>
    </row>
    <row r="41" spans="1:12" ht="16.5" customHeight="1" x14ac:dyDescent="0.25">
      <c r="A41" s="25">
        <v>3.6</v>
      </c>
      <c r="B41" s="141" t="s">
        <v>52</v>
      </c>
      <c r="C41" s="141"/>
      <c r="D41" s="141"/>
      <c r="E41" s="141"/>
      <c r="F41" s="114">
        <f>Calculation!E40</f>
        <v>0</v>
      </c>
      <c r="G41" s="34" t="str">
        <f>Calculation!F40</f>
        <v>None</v>
      </c>
      <c r="H41" s="114">
        <f>Calculation!C40</f>
        <v>0</v>
      </c>
      <c r="I41" s="114">
        <f>Calculation!D40</f>
        <v>0</v>
      </c>
      <c r="J41" s="114">
        <f>Calculation!G40</f>
        <v>0</v>
      </c>
      <c r="K41" s="17">
        <f>Calculation!H40</f>
        <v>0</v>
      </c>
      <c r="L41" s="17">
        <f>Calculation!I40</f>
        <v>0</v>
      </c>
    </row>
    <row r="42" spans="1:12" ht="16.5" customHeight="1" x14ac:dyDescent="0.25">
      <c r="A42" s="25">
        <v>3.7</v>
      </c>
      <c r="B42" s="141" t="s">
        <v>53</v>
      </c>
      <c r="C42" s="141"/>
      <c r="D42" s="141"/>
      <c r="E42" s="141"/>
      <c r="F42" s="114">
        <f>Calculation!E41</f>
        <v>0</v>
      </c>
      <c r="G42" s="34" t="str">
        <f>Calculation!F41</f>
        <v>None</v>
      </c>
      <c r="H42" s="114">
        <f>Calculation!C41</f>
        <v>0</v>
      </c>
      <c r="I42" s="114">
        <f>Calculation!D41</f>
        <v>0</v>
      </c>
      <c r="J42" s="114">
        <f>Calculation!G41</f>
        <v>0</v>
      </c>
      <c r="K42" s="17">
        <f>Calculation!H41</f>
        <v>0</v>
      </c>
      <c r="L42" s="17">
        <f>Calculation!I41</f>
        <v>0</v>
      </c>
    </row>
    <row r="43" spans="1:12" ht="16.5" customHeight="1" x14ac:dyDescent="0.25">
      <c r="A43" s="25">
        <v>3.8</v>
      </c>
      <c r="B43" s="141" t="s">
        <v>54</v>
      </c>
      <c r="C43" s="141"/>
      <c r="D43" s="141"/>
      <c r="E43" s="141"/>
      <c r="F43" s="114">
        <f>Calculation!E42</f>
        <v>0</v>
      </c>
      <c r="G43" s="34" t="str">
        <f>Calculation!F42</f>
        <v>None</v>
      </c>
      <c r="H43" s="114">
        <f>Calculation!C42</f>
        <v>0</v>
      </c>
      <c r="I43" s="114">
        <f>Calculation!D42</f>
        <v>0</v>
      </c>
      <c r="J43" s="114">
        <f>Calculation!G42</f>
        <v>0</v>
      </c>
      <c r="K43" s="17">
        <f>Calculation!H42</f>
        <v>0</v>
      </c>
      <c r="L43" s="17">
        <f>Calculation!I42</f>
        <v>0</v>
      </c>
    </row>
    <row r="44" spans="1:12" ht="16.5" customHeight="1" x14ac:dyDescent="0.25">
      <c r="A44" s="25">
        <v>3.9</v>
      </c>
      <c r="B44" s="141" t="s">
        <v>55</v>
      </c>
      <c r="C44" s="141"/>
      <c r="D44" s="141"/>
      <c r="E44" s="141"/>
      <c r="F44" s="114">
        <f>Calculation!E43</f>
        <v>0</v>
      </c>
      <c r="G44" s="34" t="str">
        <f>Calculation!F43</f>
        <v>None</v>
      </c>
      <c r="H44" s="114">
        <f>Calculation!C43</f>
        <v>0</v>
      </c>
      <c r="I44" s="114">
        <f>Calculation!D43</f>
        <v>0</v>
      </c>
      <c r="J44" s="114">
        <f>Calculation!G43</f>
        <v>0</v>
      </c>
      <c r="K44" s="17">
        <f>Calculation!H43</f>
        <v>0</v>
      </c>
      <c r="L44" s="17">
        <f>Calculation!I43</f>
        <v>0</v>
      </c>
    </row>
    <row r="45" spans="1:12" ht="16.5" customHeight="1" x14ac:dyDescent="0.25">
      <c r="A45" s="35">
        <v>3.1</v>
      </c>
      <c r="B45" s="141" t="s">
        <v>56</v>
      </c>
      <c r="C45" s="141"/>
      <c r="D45" s="141"/>
      <c r="E45" s="141"/>
      <c r="F45" s="114">
        <f>Calculation!E44</f>
        <v>0</v>
      </c>
      <c r="G45" s="34" t="str">
        <f>Calculation!F44</f>
        <v>None</v>
      </c>
      <c r="H45" s="114">
        <f>Calculation!C44</f>
        <v>0</v>
      </c>
      <c r="I45" s="114">
        <f>Calculation!D44</f>
        <v>0</v>
      </c>
      <c r="J45" s="114">
        <f>Calculation!G44</f>
        <v>0</v>
      </c>
      <c r="K45" s="17">
        <f>Calculation!H44</f>
        <v>0</v>
      </c>
      <c r="L45" s="17">
        <f>Calculation!I44</f>
        <v>0</v>
      </c>
    </row>
    <row r="46" spans="1:12" ht="16.5" customHeight="1" x14ac:dyDescent="0.25">
      <c r="A46" s="35">
        <v>3.11</v>
      </c>
      <c r="B46" s="141" t="s">
        <v>57</v>
      </c>
      <c r="C46" s="141"/>
      <c r="D46" s="141"/>
      <c r="E46" s="141"/>
      <c r="F46" s="114">
        <f>Calculation!E45</f>
        <v>0</v>
      </c>
      <c r="G46" s="34" t="str">
        <f>Calculation!F45</f>
        <v>None</v>
      </c>
      <c r="H46" s="114">
        <f>Calculation!C45</f>
        <v>0</v>
      </c>
      <c r="I46" s="114">
        <f>Calculation!D45</f>
        <v>0</v>
      </c>
      <c r="J46" s="114">
        <f>Calculation!G45</f>
        <v>0</v>
      </c>
      <c r="K46" s="17">
        <f>Calculation!H45</f>
        <v>0</v>
      </c>
      <c r="L46" s="17">
        <f>Calculation!I45</f>
        <v>0</v>
      </c>
    </row>
    <row r="47" spans="1:12" ht="16.5" customHeight="1" x14ac:dyDescent="0.25">
      <c r="A47" s="35">
        <v>3.12</v>
      </c>
      <c r="B47" s="141" t="s">
        <v>58</v>
      </c>
      <c r="C47" s="141"/>
      <c r="D47" s="141"/>
      <c r="E47" s="141"/>
      <c r="F47" s="114">
        <f>Calculation!E46</f>
        <v>0</v>
      </c>
      <c r="G47" s="34" t="str">
        <f>Calculation!F46</f>
        <v>None</v>
      </c>
      <c r="H47" s="114">
        <f>Calculation!C46</f>
        <v>0</v>
      </c>
      <c r="I47" s="114">
        <f>Calculation!D46</f>
        <v>0</v>
      </c>
      <c r="J47" s="114">
        <f>Calculation!G46</f>
        <v>0</v>
      </c>
      <c r="K47" s="17">
        <f>Calculation!H46</f>
        <v>0</v>
      </c>
      <c r="L47" s="17">
        <f>Calculation!I46</f>
        <v>0</v>
      </c>
    </row>
    <row r="48" spans="1:12" ht="16.5" customHeight="1" x14ac:dyDescent="0.25">
      <c r="A48" s="35">
        <v>3.13</v>
      </c>
      <c r="B48" s="141" t="s">
        <v>59</v>
      </c>
      <c r="C48" s="141"/>
      <c r="D48" s="141"/>
      <c r="E48" s="141"/>
      <c r="F48" s="114">
        <f>Calculation!E47</f>
        <v>0</v>
      </c>
      <c r="G48" s="34" t="str">
        <f>Calculation!F47</f>
        <v>None</v>
      </c>
      <c r="H48" s="114">
        <f>Calculation!C47</f>
        <v>0</v>
      </c>
      <c r="I48" s="114">
        <f>Calculation!D47</f>
        <v>0</v>
      </c>
      <c r="J48" s="114">
        <f>Calculation!G47</f>
        <v>0</v>
      </c>
      <c r="K48" s="17">
        <f>Calculation!H47</f>
        <v>0</v>
      </c>
      <c r="L48" s="17">
        <f>Calculation!I47</f>
        <v>0</v>
      </c>
    </row>
    <row r="49" spans="1:12" ht="16.5" customHeight="1" x14ac:dyDescent="0.25">
      <c r="A49" s="35">
        <v>3.14</v>
      </c>
      <c r="B49" s="141" t="s">
        <v>60</v>
      </c>
      <c r="C49" s="141"/>
      <c r="D49" s="141"/>
      <c r="E49" s="141"/>
      <c r="F49" s="114">
        <f>Calculation!E48</f>
        <v>0</v>
      </c>
      <c r="G49" s="34" t="str">
        <f>Calculation!F48</f>
        <v>None</v>
      </c>
      <c r="H49" s="114">
        <f>Calculation!C48</f>
        <v>0</v>
      </c>
      <c r="I49" s="114">
        <f>Calculation!D48</f>
        <v>0</v>
      </c>
      <c r="J49" s="114">
        <f>Calculation!G48</f>
        <v>0</v>
      </c>
      <c r="K49" s="17">
        <f>Calculation!H48</f>
        <v>0</v>
      </c>
      <c r="L49" s="17">
        <f>Calculation!I48</f>
        <v>0</v>
      </c>
    </row>
    <row r="50" spans="1:12" ht="16.5" customHeight="1" x14ac:dyDescent="0.25">
      <c r="A50" s="37">
        <v>3.15</v>
      </c>
      <c r="B50" s="151" t="s">
        <v>130</v>
      </c>
      <c r="C50" s="151"/>
      <c r="D50" s="151"/>
      <c r="E50" s="151"/>
      <c r="F50" s="114">
        <f>Calculation!E49</f>
        <v>0</v>
      </c>
      <c r="G50" s="34" t="str">
        <f>Calculation!F49</f>
        <v>None</v>
      </c>
      <c r="H50" s="114">
        <f>Calculation!C49</f>
        <v>0</v>
      </c>
      <c r="I50" s="114">
        <f>Calculation!D49</f>
        <v>0</v>
      </c>
      <c r="J50" s="114">
        <f>Calculation!G49</f>
        <v>0</v>
      </c>
      <c r="K50" s="17">
        <f>Calculation!H49</f>
        <v>0</v>
      </c>
      <c r="L50" s="17">
        <f>Calculation!I49</f>
        <v>0</v>
      </c>
    </row>
    <row r="51" spans="1:12" ht="16.5" customHeight="1" x14ac:dyDescent="0.25">
      <c r="A51" s="37">
        <v>3.16</v>
      </c>
      <c r="B51" s="151" t="s">
        <v>131</v>
      </c>
      <c r="C51" s="151"/>
      <c r="D51" s="151"/>
      <c r="E51" s="151"/>
      <c r="F51" s="114">
        <f>Calculation!E50</f>
        <v>0</v>
      </c>
      <c r="G51" s="34" t="str">
        <f>Calculation!F50</f>
        <v>None</v>
      </c>
      <c r="H51" s="114">
        <f>Calculation!C50</f>
        <v>0</v>
      </c>
      <c r="I51" s="114">
        <f>Calculation!D50</f>
        <v>0</v>
      </c>
      <c r="J51" s="114">
        <f>Calculation!G50</f>
        <v>0</v>
      </c>
      <c r="K51" s="17">
        <f>Calculation!H50</f>
        <v>0</v>
      </c>
      <c r="L51" s="17">
        <f>Calculation!I50</f>
        <v>0</v>
      </c>
    </row>
    <row r="52" spans="1:12" ht="16.5" customHeight="1" x14ac:dyDescent="0.25">
      <c r="A52" s="37">
        <v>3.17</v>
      </c>
      <c r="B52" s="151" t="s">
        <v>132</v>
      </c>
      <c r="C52" s="151"/>
      <c r="D52" s="151"/>
      <c r="E52" s="151"/>
      <c r="F52" s="114">
        <f>Calculation!E51</f>
        <v>0</v>
      </c>
      <c r="G52" s="34" t="str">
        <f>Calculation!F51</f>
        <v>None</v>
      </c>
      <c r="H52" s="114">
        <f>Calculation!C51</f>
        <v>0</v>
      </c>
      <c r="I52" s="114">
        <f>Calculation!D51</f>
        <v>0</v>
      </c>
      <c r="J52" s="114">
        <f>Calculation!G51</f>
        <v>0</v>
      </c>
      <c r="K52" s="17">
        <f>Calculation!H51</f>
        <v>0</v>
      </c>
      <c r="L52" s="17">
        <f>Calculation!I51</f>
        <v>0</v>
      </c>
    </row>
    <row r="53" spans="1:12" ht="16.5" customHeight="1" x14ac:dyDescent="0.25">
      <c r="A53" s="37">
        <v>3.18</v>
      </c>
      <c r="B53" s="151" t="s">
        <v>133</v>
      </c>
      <c r="C53" s="151"/>
      <c r="D53" s="151"/>
      <c r="E53" s="151"/>
      <c r="F53" s="114">
        <f>Calculation!E52</f>
        <v>0</v>
      </c>
      <c r="G53" s="34" t="str">
        <f>Calculation!F52</f>
        <v>None</v>
      </c>
      <c r="H53" s="114">
        <f>Calculation!C52</f>
        <v>0</v>
      </c>
      <c r="I53" s="114">
        <f>Calculation!D52</f>
        <v>0</v>
      </c>
      <c r="J53" s="114">
        <f>Calculation!G52</f>
        <v>0</v>
      </c>
      <c r="K53" s="17">
        <f>Calculation!H52</f>
        <v>0</v>
      </c>
      <c r="L53" s="17">
        <f>Calculation!I52</f>
        <v>0</v>
      </c>
    </row>
    <row r="54" spans="1:12" ht="16.5" customHeight="1" x14ac:dyDescent="0.25">
      <c r="A54" s="37">
        <v>3.19</v>
      </c>
      <c r="B54" s="151" t="s">
        <v>134</v>
      </c>
      <c r="C54" s="151"/>
      <c r="D54" s="151"/>
      <c r="E54" s="151"/>
      <c r="F54" s="114">
        <f>Calculation!E53</f>
        <v>0</v>
      </c>
      <c r="G54" s="34" t="str">
        <f>Calculation!F53</f>
        <v>None</v>
      </c>
      <c r="H54" s="114">
        <f>Calculation!C53</f>
        <v>0</v>
      </c>
      <c r="I54" s="114">
        <f>Calculation!D53</f>
        <v>0</v>
      </c>
      <c r="J54" s="114">
        <f>Calculation!G53</f>
        <v>0</v>
      </c>
      <c r="K54" s="17">
        <f>Calculation!H53</f>
        <v>0</v>
      </c>
      <c r="L54" s="17">
        <f>Calculation!I53</f>
        <v>0</v>
      </c>
    </row>
    <row r="55" spans="1:12" ht="16.5" customHeight="1" x14ac:dyDescent="0.25">
      <c r="A55" s="37">
        <v>3.2</v>
      </c>
      <c r="B55" s="151" t="s">
        <v>135</v>
      </c>
      <c r="C55" s="151"/>
      <c r="D55" s="151"/>
      <c r="E55" s="151"/>
      <c r="F55" s="114">
        <f>Calculation!E54</f>
        <v>0</v>
      </c>
      <c r="G55" s="34" t="str">
        <f>Calculation!F54</f>
        <v>None</v>
      </c>
      <c r="H55" s="114">
        <f>Calculation!C54</f>
        <v>0</v>
      </c>
      <c r="I55" s="114">
        <f>Calculation!D54</f>
        <v>0</v>
      </c>
      <c r="J55" s="114">
        <f>Calculation!G54</f>
        <v>0</v>
      </c>
      <c r="K55" s="17">
        <f>Calculation!H54</f>
        <v>0</v>
      </c>
      <c r="L55" s="17">
        <f>Calculation!I54</f>
        <v>0</v>
      </c>
    </row>
    <row r="56" spans="1:12" ht="16.5" customHeight="1" x14ac:dyDescent="0.25">
      <c r="A56" s="37">
        <v>3.21</v>
      </c>
      <c r="B56" s="151" t="s">
        <v>136</v>
      </c>
      <c r="C56" s="151"/>
      <c r="D56" s="151"/>
      <c r="E56" s="151"/>
      <c r="F56" s="114">
        <f>Calculation!E55</f>
        <v>0</v>
      </c>
      <c r="G56" s="34" t="str">
        <f>Calculation!F55</f>
        <v>None</v>
      </c>
      <c r="H56" s="114">
        <f>Calculation!C55</f>
        <v>0</v>
      </c>
      <c r="I56" s="114">
        <f>Calculation!D55</f>
        <v>0</v>
      </c>
      <c r="J56" s="114">
        <f>Calculation!G55</f>
        <v>0</v>
      </c>
      <c r="K56" s="17">
        <f>Calculation!H55</f>
        <v>0</v>
      </c>
      <c r="L56" s="17">
        <f>Calculation!I55</f>
        <v>0</v>
      </c>
    </row>
    <row r="57" spans="1:12" ht="16.5" customHeight="1" x14ac:dyDescent="0.25">
      <c r="A57" s="37">
        <v>3.22</v>
      </c>
      <c r="B57" s="151" t="s">
        <v>137</v>
      </c>
      <c r="C57" s="151"/>
      <c r="D57" s="151"/>
      <c r="E57" s="151"/>
      <c r="F57" s="114">
        <f>Calculation!E56</f>
        <v>0</v>
      </c>
      <c r="G57" s="34" t="str">
        <f>Calculation!F56</f>
        <v>None</v>
      </c>
      <c r="H57" s="114">
        <f>Calculation!C56</f>
        <v>0</v>
      </c>
      <c r="I57" s="114">
        <f>Calculation!D56</f>
        <v>0</v>
      </c>
      <c r="J57" s="114">
        <f>Calculation!G56</f>
        <v>0</v>
      </c>
      <c r="K57" s="17">
        <f>Calculation!H56</f>
        <v>0</v>
      </c>
      <c r="L57" s="17">
        <f>Calculation!I56</f>
        <v>0</v>
      </c>
    </row>
    <row r="58" spans="1:12" ht="16.5" customHeight="1" x14ac:dyDescent="0.25">
      <c r="A58" s="37">
        <v>3.23</v>
      </c>
      <c r="B58" s="151" t="s">
        <v>138</v>
      </c>
      <c r="C58" s="151"/>
      <c r="D58" s="151"/>
      <c r="E58" s="151"/>
      <c r="F58" s="114">
        <f>Calculation!E57</f>
        <v>0</v>
      </c>
      <c r="G58" s="34" t="str">
        <f>Calculation!F57</f>
        <v>None</v>
      </c>
      <c r="H58" s="114">
        <f>Calculation!C57</f>
        <v>0</v>
      </c>
      <c r="I58" s="114">
        <f>Calculation!D57</f>
        <v>0</v>
      </c>
      <c r="J58" s="114">
        <f>Calculation!G57</f>
        <v>0</v>
      </c>
      <c r="K58" s="17">
        <f>Calculation!H57</f>
        <v>0</v>
      </c>
      <c r="L58" s="17">
        <f>Calculation!I57</f>
        <v>0</v>
      </c>
    </row>
    <row r="59" spans="1:12" ht="16.5" customHeight="1" x14ac:dyDescent="0.25">
      <c r="A59" s="37">
        <v>3.24</v>
      </c>
      <c r="B59" s="151" t="s">
        <v>139</v>
      </c>
      <c r="C59" s="151"/>
      <c r="D59" s="151"/>
      <c r="E59" s="151"/>
      <c r="F59" s="114">
        <f>Calculation!E58</f>
        <v>0</v>
      </c>
      <c r="G59" s="34" t="str">
        <f>Calculation!F58</f>
        <v>None</v>
      </c>
      <c r="H59" s="114">
        <f>Calculation!C58</f>
        <v>0</v>
      </c>
      <c r="I59" s="114">
        <f>Calculation!D58</f>
        <v>0</v>
      </c>
      <c r="J59" s="114">
        <f>Calculation!G58</f>
        <v>0</v>
      </c>
      <c r="K59" s="17">
        <f>Calculation!H58</f>
        <v>0</v>
      </c>
      <c r="L59" s="17">
        <f>Calculation!I58</f>
        <v>0</v>
      </c>
    </row>
    <row r="60" spans="1:12" ht="16.5" customHeight="1" x14ac:dyDescent="0.25">
      <c r="A60" s="37">
        <v>3.25</v>
      </c>
      <c r="B60" s="151" t="s">
        <v>140</v>
      </c>
      <c r="C60" s="151"/>
      <c r="D60" s="151"/>
      <c r="E60" s="151"/>
      <c r="F60" s="114">
        <f>Calculation!E59</f>
        <v>0</v>
      </c>
      <c r="G60" s="34" t="str">
        <f>Calculation!F59</f>
        <v>None</v>
      </c>
      <c r="H60" s="114">
        <f>Calculation!C59</f>
        <v>0</v>
      </c>
      <c r="I60" s="114">
        <f>Calculation!D59</f>
        <v>0</v>
      </c>
      <c r="J60" s="114">
        <f>Calculation!G59</f>
        <v>0</v>
      </c>
      <c r="K60" s="17">
        <f>Calculation!H59</f>
        <v>0</v>
      </c>
      <c r="L60" s="17">
        <f>Calculation!I59</f>
        <v>0</v>
      </c>
    </row>
    <row r="61" spans="1:12" ht="16.5" customHeight="1" x14ac:dyDescent="0.25">
      <c r="A61" s="37">
        <v>3.26</v>
      </c>
      <c r="B61" s="151" t="s">
        <v>141</v>
      </c>
      <c r="C61" s="151"/>
      <c r="D61" s="151"/>
      <c r="E61" s="151"/>
      <c r="F61" s="114">
        <f>Calculation!E60</f>
        <v>0</v>
      </c>
      <c r="G61" s="34" t="str">
        <f>Calculation!F60</f>
        <v>None</v>
      </c>
      <c r="H61" s="114">
        <f>Calculation!C60</f>
        <v>0</v>
      </c>
      <c r="I61" s="114">
        <f>Calculation!D60</f>
        <v>0</v>
      </c>
      <c r="J61" s="114">
        <f>Calculation!G60</f>
        <v>0</v>
      </c>
      <c r="K61" s="17">
        <f>Calculation!H60</f>
        <v>0</v>
      </c>
      <c r="L61" s="17">
        <f>Calculation!I60</f>
        <v>0</v>
      </c>
    </row>
    <row r="62" spans="1:12" ht="16.5" customHeight="1" x14ac:dyDescent="0.25">
      <c r="A62" s="37">
        <v>3.27</v>
      </c>
      <c r="B62" s="151" t="s">
        <v>142</v>
      </c>
      <c r="C62" s="151"/>
      <c r="D62" s="151"/>
      <c r="E62" s="151"/>
      <c r="F62" s="114">
        <f>Calculation!E61</f>
        <v>0</v>
      </c>
      <c r="G62" s="34" t="str">
        <f>Calculation!F61</f>
        <v>None</v>
      </c>
      <c r="H62" s="114">
        <f>Calculation!C61</f>
        <v>0</v>
      </c>
      <c r="I62" s="114">
        <f>Calculation!D61</f>
        <v>0</v>
      </c>
      <c r="J62" s="114">
        <f>Calculation!G61</f>
        <v>0</v>
      </c>
      <c r="K62" s="17">
        <f>Calculation!H61</f>
        <v>0</v>
      </c>
      <c r="L62" s="17">
        <f>Calculation!I61</f>
        <v>0</v>
      </c>
    </row>
    <row r="63" spans="1:12" ht="16.5" customHeight="1" x14ac:dyDescent="0.25">
      <c r="A63" s="37">
        <v>3.28</v>
      </c>
      <c r="B63" s="151" t="s">
        <v>143</v>
      </c>
      <c r="C63" s="151"/>
      <c r="D63" s="151"/>
      <c r="E63" s="151"/>
      <c r="F63" s="114">
        <f>Calculation!E62</f>
        <v>0</v>
      </c>
      <c r="G63" s="34" t="str">
        <f>Calculation!F62</f>
        <v>None</v>
      </c>
      <c r="H63" s="114">
        <f>Calculation!C62</f>
        <v>0</v>
      </c>
      <c r="I63" s="114">
        <f>Calculation!D62</f>
        <v>0</v>
      </c>
      <c r="J63" s="114">
        <f>Calculation!G62</f>
        <v>0</v>
      </c>
      <c r="K63" s="17">
        <f>Calculation!H62</f>
        <v>0</v>
      </c>
      <c r="L63" s="17">
        <f>Calculation!I62</f>
        <v>0</v>
      </c>
    </row>
    <row r="64" spans="1:12" ht="16.5" customHeight="1" x14ac:dyDescent="0.25">
      <c r="A64" s="37">
        <v>3.29</v>
      </c>
      <c r="B64" s="151" t="s">
        <v>240</v>
      </c>
      <c r="C64" s="151"/>
      <c r="D64" s="151"/>
      <c r="E64" s="151"/>
      <c r="F64" s="114">
        <f>Calculation!E63</f>
        <v>0</v>
      </c>
      <c r="G64" s="34" t="str">
        <f>Calculation!F63</f>
        <v>None</v>
      </c>
      <c r="H64" s="114">
        <f>Calculation!C63</f>
        <v>0</v>
      </c>
      <c r="I64" s="114">
        <f>Calculation!D63</f>
        <v>0</v>
      </c>
      <c r="J64" s="114">
        <f>Calculation!G63</f>
        <v>0</v>
      </c>
      <c r="K64" s="17">
        <f>Calculation!H63</f>
        <v>0</v>
      </c>
      <c r="L64" s="17">
        <f>Calculation!I63</f>
        <v>0</v>
      </c>
    </row>
    <row r="65" spans="1:12" ht="24" customHeight="1" x14ac:dyDescent="0.25">
      <c r="A65" s="37">
        <v>3.3</v>
      </c>
      <c r="B65" s="151" t="s">
        <v>144</v>
      </c>
      <c r="C65" s="151"/>
      <c r="D65" s="151"/>
      <c r="E65" s="151"/>
      <c r="F65" s="114">
        <f>Calculation!E64</f>
        <v>0</v>
      </c>
      <c r="G65" s="34" t="str">
        <f>Calculation!F64</f>
        <v>None</v>
      </c>
      <c r="H65" s="114">
        <f>Calculation!C64</f>
        <v>0</v>
      </c>
      <c r="I65" s="114">
        <f>Calculation!D64</f>
        <v>0</v>
      </c>
      <c r="J65" s="114">
        <f>Calculation!G64</f>
        <v>0</v>
      </c>
      <c r="K65" s="17">
        <f>Calculation!H64</f>
        <v>0</v>
      </c>
      <c r="L65" s="17">
        <f>Calculation!I64</f>
        <v>0</v>
      </c>
    </row>
  </sheetData>
  <sheetProtection algorithmName="SHA-512" hashValue="dLnJOtu49jDnvlkeeZ+ezfru1YIM/o3uiuR1YUcZ4p1yGNE1NChynU2vL2WsaEdOZ92bmBCiW34MseNk6087Uw==" saltValue="661uFFnVz/tUDB6ApM6Huw==" spinCount="100000" sheet="1" objects="1" scenarios="1"/>
  <protectedRanges>
    <protectedRange sqref="B3" name="Business Name"/>
  </protectedRanges>
  <mergeCells count="62">
    <mergeCell ref="B61:E61"/>
    <mergeCell ref="B62:E62"/>
    <mergeCell ref="B63:E63"/>
    <mergeCell ref="B64:E64"/>
    <mergeCell ref="B65:E65"/>
    <mergeCell ref="B60:E60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48:E48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36:E36"/>
    <mergeCell ref="B22:E22"/>
    <mergeCell ref="B23:E23"/>
    <mergeCell ref="B24:E24"/>
    <mergeCell ref="B27:E27"/>
    <mergeCell ref="B28:E28"/>
    <mergeCell ref="B29:E29"/>
    <mergeCell ref="B30:E30"/>
    <mergeCell ref="B31:E31"/>
    <mergeCell ref="B32:E32"/>
    <mergeCell ref="B33:E33"/>
    <mergeCell ref="B35:E35"/>
    <mergeCell ref="B21:E21"/>
    <mergeCell ref="B9:C9"/>
    <mergeCell ref="E9:G9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J9:L9"/>
    <mergeCell ref="J10:L10"/>
    <mergeCell ref="B1:G1"/>
    <mergeCell ref="B3:F3"/>
    <mergeCell ref="I6:J6"/>
    <mergeCell ref="K6:L6"/>
    <mergeCell ref="I7:J7"/>
    <mergeCell ref="K7:L7"/>
    <mergeCell ref="J3:L3"/>
  </mergeCells>
  <conditionalFormatting sqref="C6:C8">
    <cfRule type="cellIs" dxfId="30" priority="29" operator="equal">
      <formula>"None"</formula>
    </cfRule>
    <cfRule type="cellIs" dxfId="29" priority="30" operator="equal">
      <formula>"Leading"</formula>
    </cfRule>
    <cfRule type="cellIs" dxfId="28" priority="31" operator="equal">
      <formula>"Performing"</formula>
    </cfRule>
    <cfRule type="cellIs" dxfId="27" priority="32" operator="equal">
      <formula>"Developing"</formula>
    </cfRule>
  </conditionalFormatting>
  <conditionalFormatting sqref="F13:F25 F27:F34 F36:F65">
    <cfRule type="expression" dxfId="26" priority="1">
      <formula>AND(ISNUMBER(F13), F13&lt;&gt;0, F13&lt;=SMALL(IF(ISNUMBER($F$13:$F$65)*($F$13:$F$65&lt;&gt;0), $F$13:$F$65), 5))</formula>
    </cfRule>
    <cfRule type="expression" dxfId="25" priority="3">
      <formula>AND(ISNUMBER(F13), F13&lt;&gt;0, F13&gt;=LARGE(IF(ISNUMBER($F$13:$F$65)*($F$13:$F$65&lt;&gt;0), $F$13:$F$65), 3))</formula>
    </cfRule>
  </conditionalFormatting>
  <conditionalFormatting sqref="G13:G24">
    <cfRule type="cellIs" dxfId="24" priority="25" operator="equal">
      <formula>"None"</formula>
    </cfRule>
    <cfRule type="cellIs" dxfId="23" priority="26" operator="equal">
      <formula>"Leading"</formula>
    </cfRule>
    <cfRule type="cellIs" dxfId="22" priority="27" operator="equal">
      <formula>"Performing"</formula>
    </cfRule>
    <cfRule type="cellIs" dxfId="21" priority="28" operator="equal">
      <formula>"Developing"</formula>
    </cfRule>
  </conditionalFormatting>
  <conditionalFormatting sqref="G14">
    <cfRule type="expression" dxfId="20" priority="13">
      <formula>$G$13="None"</formula>
    </cfRule>
    <cfRule type="expression" dxfId="19" priority="14">
      <formula>$G$13="Developing"</formula>
    </cfRule>
    <cfRule type="expression" dxfId="18" priority="15">
      <formula>$G$13="Performing"</formula>
    </cfRule>
    <cfRule type="expression" dxfId="17" priority="16">
      <formula>$G$13="Leading"</formula>
    </cfRule>
  </conditionalFormatting>
  <conditionalFormatting sqref="G17">
    <cfRule type="expression" dxfId="16" priority="9">
      <formula>$G$16="Developing"</formula>
    </cfRule>
    <cfRule type="expression" dxfId="15" priority="10">
      <formula>$G$16="Performing"</formula>
    </cfRule>
    <cfRule type="expression" dxfId="14" priority="11">
      <formula>$G$16="Leading"</formula>
    </cfRule>
    <cfRule type="expression" dxfId="13" priority="12">
      <formula>$G$16="None"</formula>
    </cfRule>
  </conditionalFormatting>
  <conditionalFormatting sqref="G27:G33">
    <cfRule type="cellIs" dxfId="12" priority="21" operator="equal">
      <formula>"None"</formula>
    </cfRule>
    <cfRule type="cellIs" dxfId="11" priority="22" operator="equal">
      <formula>"Leading"</formula>
    </cfRule>
    <cfRule type="cellIs" dxfId="10" priority="23" operator="equal">
      <formula>"Performing"</formula>
    </cfRule>
    <cfRule type="cellIs" dxfId="9" priority="24" operator="equal">
      <formula>"Developing"</formula>
    </cfRule>
  </conditionalFormatting>
  <conditionalFormatting sqref="G30:G31">
    <cfRule type="expression" dxfId="8" priority="5">
      <formula>$G$29="None"</formula>
    </cfRule>
    <cfRule type="expression" dxfId="7" priority="6">
      <formula>$G$29="Developing"</formula>
    </cfRule>
    <cfRule type="expression" dxfId="6" priority="7">
      <formula>$G$29="Performing"</formula>
    </cfRule>
    <cfRule type="expression" dxfId="5" priority="8">
      <formula>$G$29="Leading"</formula>
    </cfRule>
  </conditionalFormatting>
  <conditionalFormatting sqref="G36:G65">
    <cfRule type="cellIs" dxfId="4" priority="17" operator="equal">
      <formula>"None"</formula>
    </cfRule>
    <cfRule type="cellIs" dxfId="3" priority="18" operator="equal">
      <formula>"Leading"</formula>
    </cfRule>
    <cfRule type="cellIs" dxfId="2" priority="19" operator="equal">
      <formula>"Performing"</formula>
    </cfRule>
    <cfRule type="cellIs" dxfId="1" priority="20" operator="equal">
      <formula>"Developing"</formula>
    </cfRule>
  </conditionalFormatting>
  <conditionalFormatting sqref="J13:J25 J27:J34 J36:J65">
    <cfRule type="expression" dxfId="0" priority="2">
      <formula>AND(ISNUMBER(J13), J13&lt;&gt;0, J13&gt;=LARGE(IF(ISNUMBER($J$13:$J$65)*($J$13:$J$65&lt;&gt;0), $J$13:$J$65), 3))</formula>
    </cfRule>
  </conditionalFormatting>
  <hyperlinks>
    <hyperlink ref="E9:G9" r:id="rId1" display="Performance scale. See what these maturity stages indicate" xr:uid="{503AEF0D-AD03-403F-891D-3B4A181C0C3F}"/>
    <hyperlink ref="J3:L3" r:id="rId2" display="WorkSafe-SafePlus" xr:uid="{3C913DA7-F04B-40D6-9227-20FE03D9C0E6}"/>
  </hyperlinks>
  <pageMargins left="0.23622047244094491" right="0.23622047244094491" top="0.31496062992125984" bottom="0.23622047244094491" header="0.23622047244094491" footer="0.23622047244094491"/>
  <pageSetup paperSize="9" orientation="landscape" r:id="rId3"/>
  <rowBreaks count="2" manualBreakCount="2">
    <brk id="25" max="11" man="1"/>
    <brk id="34" max="11" man="1"/>
  </rowBreaks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7250C011D6434291C01C9EF0721829" ma:contentTypeVersion="22" ma:contentTypeDescription="Create a new document." ma:contentTypeScope="" ma:versionID="9d7940e63fd32cb33617f1ba83cb3f0b">
  <xsd:schema xmlns:xsd="http://www.w3.org/2001/XMLSchema" xmlns:xs="http://www.w3.org/2001/XMLSchema" xmlns:p="http://schemas.microsoft.com/office/2006/metadata/properties" xmlns:ns2="51f93606-8186-41d7-b8c6-5c9d4cd252ba" xmlns:ns3="4e3b9ef4-09a5-46d4-ac0b-c30544375e62" targetNamespace="http://schemas.microsoft.com/office/2006/metadata/properties" ma:root="true" ma:fieldsID="79de18afa27040643724d95bcfac97fa" ns2:_="" ns3:_="">
    <xsd:import namespace="51f93606-8186-41d7-b8c6-5c9d4cd252ba"/>
    <xsd:import namespace="4e3b9ef4-09a5-46d4-ac0b-c30544375e62"/>
    <xsd:element name="properties">
      <xsd:complexType>
        <xsd:sequence>
          <xsd:element name="documentManagement">
            <xsd:complexType>
              <xsd:all>
                <xsd:element ref="ns2:MAKOItemId" minOccurs="0"/>
                <xsd:element ref="ns2:SecurityClassification" minOccurs="0"/>
                <xsd:element ref="ns2:Description1" minOccurs="0"/>
                <xsd:element ref="ns2:Classifica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2:_dlc_DocId" minOccurs="0"/>
                <xsd:element ref="ns2:_dlc_DocIdUrl" minOccurs="0"/>
                <xsd:element ref="ns2:_dlc_DocIdPersistId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f93606-8186-41d7-b8c6-5c9d4cd252ba" elementFormDefault="qualified">
    <xsd:import namespace="http://schemas.microsoft.com/office/2006/documentManagement/types"/>
    <xsd:import namespace="http://schemas.microsoft.com/office/infopath/2007/PartnerControls"/>
    <xsd:element name="MAKOItemId" ma:index="8" nillable="true" ma:displayName="MAKO Id" ma:internalName="MAKOItemId" ma:readOnly="false">
      <xsd:simpleType>
        <xsd:restriction base="dms:Text">
          <xsd:maxLength value="255"/>
        </xsd:restriction>
      </xsd:simpleType>
    </xsd:element>
    <xsd:element name="SecurityClassification" ma:index="9" nillable="true" ma:displayName="Security classification" ma:default="UNCLASSIFIED" ma:format="Dropdown" ma:internalName="SecurityClassification" ma:readOnly="false">
      <xsd:simpleType>
        <xsd:restriction base="dms:Choice">
          <xsd:enumeration value="UNCLASSIFIED"/>
          <xsd:enumeration value="IN-CONFIDENCE"/>
          <xsd:enumeration value="SENSITIVE"/>
          <xsd:enumeration value="RESTRICTED"/>
        </xsd:restriction>
      </xsd:simpleType>
    </xsd:element>
    <xsd:element name="Description1" ma:index="10" nillable="true" ma:displayName="Description" ma:internalName="Description1" ma:readOnly="false">
      <xsd:simpleType>
        <xsd:restriction base="dms:Note">
          <xsd:maxLength value="255"/>
        </xsd:restriction>
      </xsd:simpleType>
    </xsd:element>
    <xsd:element name="Classification" ma:index="11" nillable="true" ma:displayName="Classification" ma:format="Dropdown" ma:internalName="Classification" ma:readOnly="false">
      <xsd:simpleType>
        <xsd:restriction base="dms:Choice">
          <xsd:enumeration value="Operational policy and procedures"/>
          <xsd:enumeration value="Financial management"/>
          <xsd:enumeration value="Formal Investigations"/>
          <xsd:enumeration value="Property and equipment management"/>
          <xsd:enumeration value="Registration Notification and Certification"/>
          <xsd:enumeration value="Information Systems Management"/>
          <xsd:enumeration value="Ministerial and parliamentary services"/>
          <xsd:enumeration value="Audits complaints and investigations"/>
          <xsd:enumeration value="Minor Records"/>
          <xsd:enumeration value="Strategic policy advice and Regulation development"/>
          <xsd:enumeration value="Governance and Strategic Management"/>
          <xsd:enumeration value="Assessments Audits and Inspections"/>
          <xsd:enumeration value="Communications management"/>
          <xsd:enumeration value="Corporate policy planning and reporting"/>
          <xsd:enumeration value="External relationship management"/>
          <xsd:enumeration value="Human resource management"/>
          <xsd:enumeration value="Legal services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cc473ba8-3a18-4dc1-84fc-bdb71bc85f41}" ma:internalName="TaxCatchAll" ma:showField="CatchAllData" ma:web="51f93606-8186-41d7-b8c6-5c9d4cd252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7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3b9ef4-09a5-46d4-ac0b-c30544375e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16722be4-e0c1-4a72-933b-7a5f66d11d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KOItemId xmlns="51f93606-8186-41d7-b8c6-5c9d4cd252ba" xsi:nil="true"/>
    <TaxCatchAll xmlns="51f93606-8186-41d7-b8c6-5c9d4cd252ba" xsi:nil="true"/>
    <Classification xmlns="51f93606-8186-41d7-b8c6-5c9d4cd252ba" xsi:nil="true"/>
    <lcf76f155ced4ddcb4097134ff3c332f xmlns="4e3b9ef4-09a5-46d4-ac0b-c30544375e62">
      <Terms xmlns="http://schemas.microsoft.com/office/infopath/2007/PartnerControls"/>
    </lcf76f155ced4ddcb4097134ff3c332f>
    <SecurityClassification xmlns="51f93606-8186-41d7-b8c6-5c9d4cd252ba">UNCLASSIFIED</SecurityClassification>
    <Description1 xmlns="51f93606-8186-41d7-b8c6-5c9d4cd252ba" xsi:nil="true"/>
    <_dlc_DocId xmlns="51f93606-8186-41d7-b8c6-5c9d4cd252ba">WORK-1086129975-10853</_dlc_DocId>
    <_dlc_DocIdUrl xmlns="51f93606-8186-41d7-b8c6-5c9d4cd252ba">
      <Url>https://worksafenz.sharepoint.com/sites/ged/_layouts/15/DocIdRedir.aspx?ID=WORK-1086129975-10853</Url>
      <Description>WORK-1086129975-10853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6F8D38-F256-43E3-AF72-5B75E450373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1D112A9-9BB8-4FB4-B11A-BCE18D03F1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f93606-8186-41d7-b8c6-5c9d4cd252ba"/>
    <ds:schemaRef ds:uri="4e3b9ef4-09a5-46d4-ac0b-c30544375e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D10B9B-637C-493F-A528-9FD6BBFFB6DC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e3b9ef4-09a5-46d4-ac0b-c30544375e62"/>
    <ds:schemaRef ds:uri="51f93606-8186-41d7-b8c6-5c9d4cd252ba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7CAC1D8-4EAD-49C1-BC27-B1C3F1B944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How to use</vt:lpstr>
      <vt:lpstr>Leadership</vt:lpstr>
      <vt:lpstr>Worker Engagement</vt:lpstr>
      <vt:lpstr>Risk Management</vt:lpstr>
      <vt:lpstr>Calculation</vt:lpstr>
      <vt:lpstr>REPORT</vt:lpstr>
      <vt:lpstr>Calculation!Print_Area</vt:lpstr>
      <vt:lpstr>'How to use'!Print_Area</vt:lpstr>
      <vt:lpstr>REPORT!Print_Area</vt:lpstr>
      <vt:lpstr>'How to use'!Print_Titles</vt:lpstr>
    </vt:vector>
  </TitlesOfParts>
  <Manager/>
  <Company>WorkSafe New Zealand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Agnew</dc:creator>
  <cp:keywords/>
  <dc:description/>
  <cp:lastModifiedBy>Charlotte Rae</cp:lastModifiedBy>
  <cp:revision/>
  <cp:lastPrinted>2025-08-20T22:27:54Z</cp:lastPrinted>
  <dcterms:created xsi:type="dcterms:W3CDTF">2024-12-01T20:55:35Z</dcterms:created>
  <dcterms:modified xsi:type="dcterms:W3CDTF">2025-09-04T22:23:34Z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0x010100A17250C011D6434291C01C9EF0721829</vt:lpwstr>
  </property>
  <property fmtid="{D5CDD505-2E9C-101B-9397-08002B2CF9AE}" pid="3" name="_dlc_DocIdItemGuid">
    <vt:lpwstr>8b0a0f44-9a72-4d6e-8540-3e633f5bcc83</vt:lpwstr>
  </property>
  <property fmtid="{D5CDD505-2E9C-101B-9397-08002B2CF9AE}" pid="4" name="MediaServiceImageTags">
    <vt:lpwstr/>
  </property>
</Properties>
</file>