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worksafenz-my.sharepoint.com/personal/charlotte_rae_worksafe_govt_nz/Documents/Desktop/Website files/About us/CE expenditure/"/>
    </mc:Choice>
  </mc:AlternateContent>
  <xr:revisionPtr revIDLastSave="0" documentId="8_{56C1BA13-60C6-4C5B-8923-B5EDBB8E3F6D}" xr6:coauthVersionLast="47" xr6:coauthVersionMax="47" xr10:uidLastSave="{00000000-0000-0000-0000-000000000000}"/>
  <bookViews>
    <workbookView xWindow="-110" yWindow="-110" windowWidth="19420" windowHeight="10420"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expenses'!$A$1:$E$20</definedName>
    <definedName name="_xlnm.Print_Area" localSheetId="5">'Gifts and benefits'!$A$1:$F$24</definedName>
    <definedName name="_xlnm.Print_Area" localSheetId="0">'Guidance for agencies'!$A$1:$A$49</definedName>
    <definedName name="_xlnm.Print_Area" localSheetId="3">Hospitality!$A$1:$E$20</definedName>
    <definedName name="_xlnm.Print_Area" localSheetId="1">'Summary and sign-off'!$A$1:$F$23</definedName>
    <definedName name="_xlnm.Print_Area" localSheetId="2">Travel!$A$1:$E$43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C14" i="3"/>
  <c r="C13" i="2"/>
  <c r="C26" i="1"/>
  <c r="C32" i="1"/>
  <c r="C14" i="1"/>
  <c r="B6" i="13" l="1"/>
  <c r="E60" i="13"/>
  <c r="C60" i="13"/>
  <c r="C15" i="4"/>
  <c r="C14" i="4"/>
  <c r="B60" i="13" l="1"/>
  <c r="B59" i="13"/>
  <c r="D59" i="13"/>
  <c r="B58" i="13"/>
  <c r="D58" i="13"/>
  <c r="D57" i="13"/>
  <c r="B57" i="13"/>
  <c r="D56" i="13"/>
  <c r="B56" i="13"/>
  <c r="D55" i="13"/>
  <c r="B55" i="13"/>
  <c r="B2" i="4"/>
  <c r="B3" i="4"/>
  <c r="B2" i="3"/>
  <c r="B3" i="3"/>
  <c r="B2" i="2"/>
  <c r="B3" i="2"/>
  <c r="B2" i="1"/>
  <c r="B3" i="1"/>
  <c r="F58" i="13" l="1"/>
  <c r="D13" i="2" s="1"/>
  <c r="F60" i="13"/>
  <c r="E13" i="4" s="1"/>
  <c r="F59" i="13"/>
  <c r="D14" i="3" s="1"/>
  <c r="F57" i="13"/>
  <c r="D32" i="1" s="1"/>
  <c r="F56" i="13"/>
  <c r="D26" i="1" s="1"/>
  <c r="F55" i="13"/>
  <c r="D14" i="1" s="1"/>
  <c r="C13" i="13"/>
  <c r="C12" i="13"/>
  <c r="C11" i="13"/>
  <c r="C16" i="13" l="1"/>
  <c r="C17" i="13"/>
  <c r="B5" i="4" l="1"/>
  <c r="B4" i="4"/>
  <c r="B5" i="3"/>
  <c r="B4" i="3"/>
  <c r="B5" i="2"/>
  <c r="B4" i="2"/>
  <c r="B5" i="1"/>
  <c r="B4" i="1"/>
  <c r="C15" i="13" l="1"/>
  <c r="F12" i="13" l="1"/>
  <c r="C13" i="4"/>
  <c r="F11" i="13" s="1"/>
  <c r="F13" i="13" l="1"/>
  <c r="B32" i="1"/>
  <c r="B17" i="13" s="1"/>
  <c r="B26" i="1"/>
  <c r="B16" i="13" s="1"/>
  <c r="B14" i="1"/>
  <c r="B15" i="13" s="1"/>
  <c r="B14" i="3" l="1"/>
  <c r="B13" i="13" s="1"/>
  <c r="B13" i="2"/>
  <c r="B12" i="13" s="1"/>
  <c r="B11" i="13" l="1"/>
  <c r="B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<sst xmlns="http://schemas.openxmlformats.org/spreadsheetml/2006/main" count="250" uniqueCount="179">
  <si>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</si>
  <si>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</si>
  <si>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</si>
  <si>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</si>
  <si>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</si>
  <si>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</si>
  <si>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</si>
  <si>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</si>
  <si>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</si>
  <si>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</si>
  <si>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</si>
  <si>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</si>
  <si>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</si>
  <si>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</si>
  <si>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</si>
  <si>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</si>
  <si>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</si>
  <si>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</si>
  <si>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</si>
  <si>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</si>
  <si>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</si>
  <si>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</si>
  <si>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</si>
  <si>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</si>
  <si>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</si>
  <si>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</si>
  <si>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</si>
  <si>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</si>
  <si>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</si>
  <si>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</si>
  <si>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</si>
  <si>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</si>
  <si>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</si>
  <si>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</si>
  <si>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</si>
  <si>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</si>
  <si>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</si>
  <si>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</si>
  <si>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</si>
  <si>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</si>
  <si>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</si>
  <si>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</si>
  <si>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</si>
  <si>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</si>
  <si>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</si>
  <si>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</si>
  <si>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</si>
  <si>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</si>
  <si>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</si>
  <si>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</si>
  <si>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</si>
  <si>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</si>
  <si>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</si>
  <si>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</si>
  <si>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</si>
  <si>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</si>
  <si>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</si>
  <si>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</si>
  <si>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</si>
  <si>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</si>
  <si>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</si>
  <si>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</si>
  <si>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</si>
  <si>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</si>
  <si>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</si>
  <si>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</si>
  <si>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</si>
  <si>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</si>
  <si>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</si>
  <si>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</si>
  <si>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</si>
  <si>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</si>
  <si>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</si>
  <si>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</si>
  <si>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</si>
  <si>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</si>
  <si>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</si>
  <si>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</si>
  <si>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</si>
  <si>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</si>
  <si>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</si>
  <si>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</si>
  <si>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</si>
  <si>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</si>
  <si>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</si>
  <si>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</si>
  <si>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</si>
  <si>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</si>
  <si>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</si>
  <si>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</si>
  <si>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</si>
  <si>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</si>
  <si>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</si>
  <si>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</si>
  <si>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</si>
  <si>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</si>
  <si>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</si>
  <si>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</si>
  <si>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</si>
  <si>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</si>
  <si>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</si>
  <si>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</si>
  <si>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</si>
  <si>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</si>
  <si>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</si>
  <si>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</si>
  <si>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</si>
  <si>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</si>
  <si>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</si>
  <si>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</si>
  <si>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</si>
  <si>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</si>
  <si>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</si>
  <si>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</si>
  <si>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</si>
  <si>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</si>
  <si>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</si>
  <si>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</si>
  <si>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</si>
  <si>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</si>
  <si>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</si>
  <si>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</si>
  <si>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</si>
  <si>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</si>
  <si>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</si>
  <si>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</si>
  <si>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</si>
  <si>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</si>
  <si>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</si>
  <si>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</si>
  <si>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</si>
  <si>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</si>
  <si>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</si>
  <si>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</si>
  <si>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</si>
  <si>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</si>
  <si>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</si>
  <si>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</si>
  <si>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</si>
  <si>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</si>
  <si>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</si>
  <si>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</si>
  <si>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</si>
  <si>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</si>
  <si>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</si>
  <si>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</si>
  <si>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</si>
  <si>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</si>
  <si>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</si>
  <si>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</si>
  <si>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</si>
  <si>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</si>
  <si>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</si>
  <si>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</si>
  <si>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</si>
  <si>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</si>
  <si>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</si>
  <si>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</si>
  <si>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</si>
  <si>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</si>
  <si>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</si>
  <si>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</si>
  <si>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</si>
  <si>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</si>
  <si>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</si>
  <si>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</si>
  <si>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</si>
  <si>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</si>
  <si>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</si>
  <si>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WorkSafe New Zealand</t>
  </si>
  <si>
    <t>Airfare</t>
  </si>
  <si>
    <t>Beau Havler, Chief Financial Officer (Acting)</t>
  </si>
  <si>
    <t>Wellington-Auckland</t>
  </si>
  <si>
    <t>Kane Patena</t>
  </si>
  <si>
    <t>Meeting with incoming CE</t>
  </si>
  <si>
    <t>Booking fee</t>
  </si>
  <si>
    <t>Health and Safety Conference Speaking engagement</t>
  </si>
  <si>
    <t>Christchurch</t>
  </si>
  <si>
    <t>Hotel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</si>
</sst>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2">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10" zoomScale="69" zoomScaleNormal="70" workbookViewId="0">
      <selection activeCell="B14" sqref="B14"/>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s="128" customFormat="1" ht="23.25" customHeight="1" x14ac:dyDescent="0.3">
      <c r="A2" s="130" t="s">
        <v>1</v>
      </c>
      <c r="B2" s="127"/>
    </row>
    <row r="3" spans="1:2" ht="33" customHeight="1" x14ac:dyDescent="0.3">
      <c r="A3" s="129" t="s">
        <v>168</v>
      </c>
    </row>
    <row r="4" spans="1:2" ht="23.25" customHeight="1" x14ac:dyDescent="0.3">
      <c r="A4" s="125" t="s">
        <v>2</v>
      </c>
    </row>
    <row r="5" spans="1:2" ht="23.25" customHeight="1" x14ac:dyDescent="0.3">
      <c r="A5" s="42" t="s">
        <v>3</v>
      </c>
    </row>
    <row r="6" spans="1:2" ht="17.25" customHeight="1" x14ac:dyDescent="0.3">
      <c r="A6" s="43" t="s">
        <v>4</v>
      </c>
    </row>
    <row r="7" spans="1:2" ht="17.25" customHeight="1" x14ac:dyDescent="0.3">
      <c r="A7" s="43" t="s">
        <v>5</v>
      </c>
    </row>
    <row r="8" spans="1:2" ht="23.25" customHeight="1" x14ac:dyDescent="0.25">
      <c r="A8" s="42" t="s">
        <v>6</v>
      </c>
      <c r="B8" s="68" t="s">
        <v>7</v>
      </c>
    </row>
    <row r="9" spans="1:2" ht="17.25" customHeight="1" x14ac:dyDescent="0.3">
      <c r="A9" s="44" t="s">
        <v>8</v>
      </c>
    </row>
    <row r="10" spans="1:2" ht="17.25" customHeight="1" x14ac:dyDescent="0.3">
      <c r="A10" s="43" t="s">
        <v>9</v>
      </c>
    </row>
    <row r="11" spans="1:2" ht="17.25" customHeight="1" x14ac:dyDescent="0.3">
      <c r="A11" s="43" t="s">
        <v>10</v>
      </c>
    </row>
    <row r="12" spans="1:2" ht="17.25" customHeight="1" x14ac:dyDescent="0.3">
      <c r="A12" s="45" t="s">
        <v>11</v>
      </c>
    </row>
    <row r="13" spans="1:2" ht="17.25" customHeight="1" x14ac:dyDescent="0.3">
      <c r="A13" s="43" t="s">
        <v>12</v>
      </c>
    </row>
    <row r="14" spans="1:2" ht="23.25" customHeight="1" x14ac:dyDescent="0.3">
      <c r="A14" s="42" t="s">
        <v>13</v>
      </c>
    </row>
    <row r="15" spans="1:2" ht="17.25" customHeight="1" x14ac:dyDescent="0.3">
      <c r="A15" s="45" t="s">
        <v>14</v>
      </c>
    </row>
    <row r="16" spans="1:2" ht="17.25" customHeight="1" x14ac:dyDescent="0.3">
      <c r="A16" s="45" t="s">
        <v>15</v>
      </c>
    </row>
    <row r="17" spans="1:1" ht="17.25" customHeight="1" x14ac:dyDescent="0.3">
      <c r="A17" s="64" t="s">
        <v>16</v>
      </c>
    </row>
    <row r="18" spans="1:1" ht="23.25" customHeight="1" x14ac:dyDescent="0.3">
      <c r="A18" s="42" t="s">
        <v>17</v>
      </c>
    </row>
    <row r="19" spans="1:1" ht="17.25" customHeight="1" x14ac:dyDescent="0.3">
      <c r="A19" s="46" t="s">
        <v>18</v>
      </c>
    </row>
    <row r="20" spans="1:1" ht="23.25" customHeight="1" x14ac:dyDescent="0.3">
      <c r="A20" s="42" t="s">
        <v>19</v>
      </c>
    </row>
    <row r="21" spans="1:1" ht="17.25" customHeight="1" x14ac:dyDescent="0.3">
      <c r="A21" s="47" t="s">
        <v>20</v>
      </c>
    </row>
    <row r="22" spans="1:1" ht="32.25" customHeight="1" x14ac:dyDescent="0.3">
      <c r="A22" s="45" t="s">
        <v>21</v>
      </c>
    </row>
    <row r="23" spans="1:1" ht="17.25" customHeight="1" x14ac:dyDescent="0.3">
      <c r="A23" s="47" t="s">
        <v>22</v>
      </c>
    </row>
    <row r="24" spans="1:1" ht="32.25" customHeight="1" x14ac:dyDescent="0.3">
      <c r="A24" s="45" t="s">
        <v>23</v>
      </c>
    </row>
    <row r="25" spans="1:1" ht="17.25" customHeight="1" x14ac:dyDescent="0.3">
      <c r="A25" s="47" t="s">
        <v>24</v>
      </c>
    </row>
    <row r="26" spans="1:1" ht="17.25" customHeight="1" x14ac:dyDescent="0.3">
      <c r="A26" s="45" t="s">
        <v>25</v>
      </c>
    </row>
    <row r="27" spans="1:1" ht="17.25" customHeight="1" x14ac:dyDescent="0.3">
      <c r="A27" s="47" t="s">
        <v>26</v>
      </c>
    </row>
    <row r="28" spans="1:1" ht="32.25" customHeight="1" x14ac:dyDescent="0.3">
      <c r="A28" s="45" t="s">
        <v>27</v>
      </c>
    </row>
    <row r="29" spans="1:1" ht="32.25" customHeight="1" x14ac:dyDescent="0.3">
      <c r="A29" s="44" t="s">
        <v>28</v>
      </c>
    </row>
    <row r="30" spans="1:1" ht="17.25" customHeight="1" x14ac:dyDescent="0.3">
      <c r="A30" s="47" t="s">
        <v>29</v>
      </c>
    </row>
    <row r="31" spans="1:1" ht="32.25" customHeight="1" x14ac:dyDescent="0.3">
      <c r="A31" s="45" t="s">
        <v>30</v>
      </c>
    </row>
    <row r="32" spans="1:1" ht="32.25" customHeight="1" x14ac:dyDescent="0.3">
      <c r="A32" s="45" t="s">
        <v>31</v>
      </c>
    </row>
    <row r="33" spans="1:1" ht="32.25" customHeight="1" x14ac:dyDescent="0.3">
      <c r="A33" s="45" t="s">
        <v>32</v>
      </c>
    </row>
    <row r="34" spans="1:1" ht="22.5" customHeight="1" x14ac:dyDescent="0.3">
      <c r="A34" s="42" t="s">
        <v>33</v>
      </c>
    </row>
    <row r="35" spans="1:1" ht="17.25" customHeight="1" x14ac:dyDescent="0.3">
      <c r="A35" s="48" t="s">
        <v>167</v>
      </c>
    </row>
    <row r="36" spans="1:1" ht="17.25" customHeight="1" x14ac:dyDescent="0.3">
      <c r="A36" s="48" t="s">
        <v>34</v>
      </c>
    </row>
    <row r="37" spans="1:1" ht="17.25" customHeight="1" x14ac:dyDescent="0.3">
      <c r="A37" s="46" t="s">
        <v>35</v>
      </c>
    </row>
    <row r="38" spans="1:1" ht="32.25" customHeight="1" x14ac:dyDescent="0.3">
      <c r="A38" s="46" t="s">
        <v>36</v>
      </c>
    </row>
    <row r="39" spans="1:1" ht="32.25" customHeight="1" x14ac:dyDescent="0.3">
      <c r="A39" s="46" t="s">
        <v>37</v>
      </c>
    </row>
    <row r="40" spans="1:1" ht="17.25" customHeight="1" x14ac:dyDescent="0.3">
      <c r="A40" s="49" t="s">
        <v>38</v>
      </c>
    </row>
    <row r="41" spans="1:1" ht="32.25" customHeight="1" x14ac:dyDescent="0.3">
      <c r="A41" s="45" t="s">
        <v>39</v>
      </c>
    </row>
    <row r="42" spans="1:1" ht="32.25" customHeight="1" x14ac:dyDescent="0.3">
      <c r="A42" s="45" t="s">
        <v>40</v>
      </c>
    </row>
    <row r="43" spans="1:1" ht="32.25" customHeight="1" x14ac:dyDescent="0.3">
      <c r="A43" s="46" t="s">
        <v>41</v>
      </c>
    </row>
    <row r="44" spans="1:1" ht="17.25" customHeight="1" x14ac:dyDescent="0.3">
      <c r="A44" s="46" t="s">
        <v>42</v>
      </c>
    </row>
    <row r="45" spans="1:1" x14ac:dyDescent="0.3">
      <c r="A45" s="46" t="s">
        <v>43</v>
      </c>
    </row>
    <row r="46" spans="1:1" ht="22.5" customHeight="1" x14ac:dyDescent="0.3">
      <c r="A46" s="42" t="s">
        <v>44</v>
      </c>
    </row>
    <row r="47" spans="1:1" ht="17.25" customHeight="1" x14ac:dyDescent="0.3">
      <c r="A47" s="50" t="s">
        <v>45</v>
      </c>
    </row>
    <row r="48" spans="1:1" ht="17.25" customHeight="1" x14ac:dyDescent="0.3">
      <c r="A48" s="64" t="s">
        <v>46</v>
      </c>
    </row>
    <row r="49" spans="1:1" ht="17.25" customHeight="1" x14ac:dyDescent="0.3">
      <c r="A49" s="126"/>
    </row>
    <row r="50" spans="1:1" x14ac:dyDescent="0.3"/>
    <row r="52" spans="1:1" hidden="1" x14ac:dyDescent="0.3">
      <c r="A52" s="51"/>
    </row>
    <row r="53" spans="1:1" x14ac:dyDescent="0.3"/>
    <row r="54" spans="1:1" x14ac:dyDescent="0.3"/>
    <row r="55" spans="1:1" x14ac:dyDescent="0.3"/>
    <row r="56" spans="1:1" x14ac:dyDescent="0.3"/>
    <row r="57" spans="1:1" x14ac:dyDescent="0.3"/>
    <row r="58" spans="1:1" x14ac:dyDescent="0.3"/>
    <row r="59" spans="1:1" x14ac:dyDescent="0.3"/>
    <row r="60" spans="1:1" x14ac:dyDescent="0.3"/>
    <row r="61" spans="1:1" x14ac:dyDescent="0.3"/>
    <row r="62" spans="1:1" x14ac:dyDescent="0.3"/>
    <row r="63" spans="1:1" x14ac:dyDescent="0.3"/>
    <row r="64" spans="1:1" x14ac:dyDescent="0.3"/>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7" sqref="B7:F7"/>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4" t="s">
        <v>47</v>
      </c>
      <c r="B1" s="134"/>
      <c r="C1" s="134"/>
      <c r="D1" s="134"/>
      <c r="E1" s="134"/>
      <c r="F1" s="134"/>
      <c r="G1" s="17"/>
      <c r="H1" s="17"/>
      <c r="I1" s="17"/>
      <c r="J1" s="17"/>
      <c r="K1" s="17"/>
    </row>
    <row r="2" spans="1:11" ht="21" customHeight="1" x14ac:dyDescent="0.25">
      <c r="A2" s="3" t="s">
        <v>48</v>
      </c>
      <c r="B2" s="135" t="s">
        <v>169</v>
      </c>
      <c r="C2" s="135"/>
      <c r="D2" s="135"/>
      <c r="E2" s="135"/>
      <c r="F2" s="135"/>
      <c r="G2" s="17"/>
      <c r="H2" s="17"/>
      <c r="I2" s="17"/>
      <c r="J2" s="17"/>
      <c r="K2" s="17"/>
    </row>
    <row r="3" spans="1:11" ht="15.5" x14ac:dyDescent="0.25">
      <c r="A3" s="3" t="s">
        <v>49</v>
      </c>
      <c r="B3" s="135" t="s">
        <v>173</v>
      </c>
      <c r="C3" s="135"/>
      <c r="D3" s="135"/>
      <c r="E3" s="135"/>
      <c r="F3" s="135"/>
      <c r="G3" s="17"/>
      <c r="H3" s="17"/>
      <c r="I3" s="17"/>
      <c r="J3" s="17"/>
      <c r="K3" s="17"/>
    </row>
    <row r="4" spans="1:11" ht="21" customHeight="1" x14ac:dyDescent="0.25">
      <c r="A4" s="3" t="s">
        <v>50</v>
      </c>
      <c r="B4" s="136">
        <v>45486</v>
      </c>
      <c r="C4" s="136"/>
      <c r="D4" s="136"/>
      <c r="E4" s="136"/>
      <c r="F4" s="136"/>
      <c r="G4" s="17"/>
      <c r="H4" s="17"/>
      <c r="I4" s="17"/>
      <c r="J4" s="17"/>
      <c r="K4" s="17"/>
    </row>
    <row r="5" spans="1:11" ht="21" customHeight="1" x14ac:dyDescent="0.25">
      <c r="A5" s="3" t="s">
        <v>51</v>
      </c>
      <c r="B5" s="136">
        <v>45593</v>
      </c>
      <c r="C5" s="136"/>
      <c r="D5" s="136"/>
      <c r="E5" s="136"/>
      <c r="F5" s="136"/>
      <c r="G5" s="17"/>
      <c r="H5" s="17"/>
      <c r="I5" s="17"/>
      <c r="J5" s="17"/>
      <c r="K5" s="17"/>
    </row>
    <row r="6" spans="1:11" ht="21" customHeight="1" x14ac:dyDescent="0.25">
      <c r="A6" s="3" t="s">
        <v>52</v>
      </c>
      <c r="B6" s="133" t="str">
        <f>IF(AND(Travel!B7&lt;&gt;A30,Hospitality!B7&lt;&gt;A30,'All other expenses'!B7&lt;&gt;A30,'Gifts and benefits'!B7&lt;&gt;A30),A31,IF(AND(Travel!B7=A30,Hospitality!B7=A30,'All other expenses'!B7=A30,'Gifts and benefits'!B7=A30),A33,A32))</f>
        <v>Data and totals checked on all sheets</v>
      </c>
      <c r="C6" s="133"/>
      <c r="D6" s="133"/>
      <c r="E6" s="133"/>
      <c r="F6" s="133"/>
      <c r="G6" s="23"/>
      <c r="H6" s="17"/>
      <c r="I6" s="17"/>
      <c r="J6" s="17"/>
      <c r="K6" s="17"/>
    </row>
    <row r="7" spans="1:11" ht="31" x14ac:dyDescent="0.25">
      <c r="A7" s="3" t="s">
        <v>53</v>
      </c>
      <c r="B7" s="132" t="s">
        <v>86</v>
      </c>
      <c r="C7" s="132"/>
      <c r="D7" s="132"/>
      <c r="E7" s="132"/>
      <c r="F7" s="132"/>
      <c r="G7" s="23"/>
      <c r="H7" s="17"/>
      <c r="I7" s="17"/>
      <c r="J7" s="17"/>
      <c r="K7" s="17"/>
    </row>
    <row r="8" spans="1:11" ht="25.5" customHeight="1" x14ac:dyDescent="0.25">
      <c r="A8" s="3" t="s">
        <v>55</v>
      </c>
      <c r="B8" s="132" t="s">
        <v>171</v>
      </c>
      <c r="C8" s="132"/>
      <c r="D8" s="132"/>
      <c r="E8" s="132"/>
      <c r="F8" s="132"/>
      <c r="G8" s="23"/>
      <c r="H8" s="17"/>
      <c r="I8" s="17"/>
      <c r="J8" s="17"/>
      <c r="K8" s="17"/>
    </row>
    <row r="9" spans="1:11" ht="66.75" customHeight="1" x14ac:dyDescent="0.25">
      <c r="A9" s="131" t="s">
        <v>57</v>
      </c>
      <c r="B9" s="131"/>
      <c r="C9" s="131"/>
      <c r="D9" s="131"/>
      <c r="E9" s="131"/>
      <c r="F9" s="131"/>
      <c r="G9" s="23"/>
      <c r="H9" s="17"/>
      <c r="I9" s="17"/>
      <c r="J9" s="17"/>
      <c r="K9" s="17"/>
    </row>
    <row r="10" spans="1:11" s="92" customFormat="1" ht="36" customHeight="1" x14ac:dyDescent="0.3">
      <c r="A10" s="86" t="s">
        <v>58</v>
      </c>
      <c r="B10" s="87" t="s">
        <v>59</v>
      </c>
      <c r="C10" s="87" t="s">
        <v>60</v>
      </c>
      <c r="D10" s="88"/>
      <c r="E10" s="89" t="s">
        <v>29</v>
      </c>
      <c r="F10" s="90" t="s">
        <v>61</v>
      </c>
      <c r="G10" s="91"/>
      <c r="H10" s="91"/>
      <c r="I10" s="91"/>
      <c r="J10" s="91"/>
      <c r="K10" s="91"/>
    </row>
    <row r="11" spans="1:11" ht="27.75" customHeight="1" x14ac:dyDescent="0.35">
      <c r="A11" s="8" t="s">
        <v>62</v>
      </c>
      <c r="B11" s="58">
        <f>B15+B16+B17</f>
        <v>1454.46</v>
      </c>
      <c r="C11" s="65" t="str">
        <f>IF(Travel!B6="",A34,Travel!B6)</f>
        <v>Figures exclude GST</v>
      </c>
      <c r="D11" s="6"/>
      <c r="E11" s="8" t="s">
        <v>63</v>
      </c>
      <c r="F11" s="33">
        <f>'Gifts and benefits'!C13</f>
        <v>0</v>
      </c>
      <c r="G11" s="29"/>
      <c r="H11" s="29"/>
      <c r="I11" s="29"/>
      <c r="J11" s="29"/>
      <c r="K11" s="29"/>
    </row>
    <row r="12" spans="1:11" ht="27.75" customHeight="1" x14ac:dyDescent="0.35">
      <c r="A12" s="8" t="s">
        <v>24</v>
      </c>
      <c r="B12" s="58">
        <f>Hospitality!B13</f>
        <v>0</v>
      </c>
      <c r="C12" s="65" t="str">
        <f>IF(Hospitality!B6="",A34,Hospitality!B6)</f>
        <v>Figures exclude GST</v>
      </c>
      <c r="D12" s="6"/>
      <c r="E12" s="8" t="s">
        <v>64</v>
      </c>
      <c r="F12" s="33">
        <f>'Gifts and benefits'!C14</f>
        <v>0</v>
      </c>
      <c r="G12" s="29"/>
      <c r="H12" s="29"/>
      <c r="I12" s="29"/>
      <c r="J12" s="29"/>
      <c r="K12" s="29"/>
    </row>
    <row r="13" spans="1:11" ht="27.75" customHeight="1" x14ac:dyDescent="0.25">
      <c r="A13" s="8" t="s">
        <v>65</v>
      </c>
      <c r="B13" s="58">
        <f>'All other expenses'!B14</f>
        <v>0</v>
      </c>
      <c r="C13" s="65" t="str">
        <f>IF('All other expenses'!B6="",A34,'All other expenses'!B6)</f>
        <v>Figures exclude GST</v>
      </c>
      <c r="D13" s="6"/>
      <c r="E13" s="8" t="s">
        <v>66</v>
      </c>
      <c r="F13" s="33">
        <f>'Gifts and benefits'!C15</f>
        <v>0</v>
      </c>
      <c r="G13" s="17"/>
      <c r="H13" s="17"/>
      <c r="I13" s="17"/>
      <c r="J13" s="17"/>
      <c r="K13" s="17"/>
    </row>
    <row r="14" spans="1:11" ht="12.75" customHeight="1" x14ac:dyDescent="0.25">
      <c r="A14" s="7"/>
      <c r="B14" s="59"/>
      <c r="C14" s="66"/>
      <c r="D14" s="34"/>
      <c r="E14" s="6"/>
      <c r="F14" s="35"/>
      <c r="G14" s="17"/>
      <c r="H14" s="17"/>
      <c r="I14" s="17"/>
      <c r="J14" s="17"/>
      <c r="K14" s="17"/>
    </row>
    <row r="15" spans="1:11" ht="27.75" customHeight="1" x14ac:dyDescent="0.25">
      <c r="A15" s="9" t="s">
        <v>67</v>
      </c>
      <c r="B15" s="60">
        <f>Travel!B14</f>
        <v>0</v>
      </c>
      <c r="C15" s="67" t="str">
        <f>C11</f>
        <v>Figures exclude GST</v>
      </c>
      <c r="D15" s="6"/>
      <c r="E15" s="6"/>
      <c r="F15" s="35"/>
      <c r="G15" s="17"/>
      <c r="H15" s="17"/>
      <c r="I15" s="17"/>
      <c r="J15" s="17"/>
      <c r="K15" s="17"/>
    </row>
    <row r="16" spans="1:11" ht="27.75" customHeight="1" x14ac:dyDescent="0.25">
      <c r="A16" s="9" t="s">
        <v>68</v>
      </c>
      <c r="B16" s="60">
        <f>Travel!B26</f>
        <v>1454.46</v>
      </c>
      <c r="C16" s="67" t="str">
        <f>C11</f>
        <v>Figures exclude GST</v>
      </c>
      <c r="D16" s="36"/>
      <c r="E16" s="6"/>
      <c r="F16" s="37"/>
      <c r="G16" s="17"/>
      <c r="H16" s="17"/>
      <c r="I16" s="17"/>
      <c r="J16" s="17"/>
      <c r="K16" s="17"/>
    </row>
    <row r="17" spans="1:11" ht="27.75" customHeight="1" x14ac:dyDescent="0.25">
      <c r="A17" s="9" t="s">
        <v>69</v>
      </c>
      <c r="B17" s="60">
        <f>Travel!B32</f>
        <v>0</v>
      </c>
      <c r="C17" s="67"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70</v>
      </c>
      <c r="B19" s="19"/>
      <c r="C19" s="17"/>
      <c r="D19" s="17"/>
      <c r="E19" s="17"/>
      <c r="F19" s="17"/>
      <c r="G19" s="17"/>
      <c r="H19" s="17"/>
      <c r="I19" s="17"/>
      <c r="J19" s="17"/>
      <c r="K19" s="17"/>
    </row>
    <row r="20" spans="1:11" x14ac:dyDescent="0.25">
      <c r="A20" s="20" t="s">
        <v>71</v>
      </c>
      <c r="D20" s="17"/>
      <c r="E20" s="17"/>
      <c r="F20" s="17"/>
      <c r="G20" s="17"/>
      <c r="H20" s="17"/>
      <c r="I20" s="17"/>
      <c r="J20" s="17"/>
      <c r="K20" s="17"/>
    </row>
    <row r="21" spans="1:11" ht="12.65" customHeight="1" x14ac:dyDescent="0.25">
      <c r="A21" s="20" t="s">
        <v>72</v>
      </c>
      <c r="D21" s="17"/>
      <c r="E21" s="17"/>
      <c r="F21" s="17"/>
      <c r="G21" s="17"/>
      <c r="H21" s="17"/>
      <c r="I21" s="17"/>
      <c r="J21" s="17"/>
      <c r="K21" s="17"/>
    </row>
    <row r="22" spans="1:11" ht="12.65" customHeight="1" x14ac:dyDescent="0.25">
      <c r="A22" s="20" t="s">
        <v>73</v>
      </c>
      <c r="D22" s="17"/>
      <c r="E22" s="17"/>
      <c r="F22" s="17"/>
      <c r="G22" s="17"/>
      <c r="H22" s="17"/>
      <c r="I22" s="17"/>
      <c r="J22" s="17"/>
      <c r="K22" s="17"/>
    </row>
    <row r="23" spans="1:11" ht="12.65" customHeight="1" x14ac:dyDescent="0.25">
      <c r="A23" s="20" t="s">
        <v>74</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75</v>
      </c>
      <c r="B25" s="13"/>
      <c r="C25" s="13"/>
      <c r="D25" s="13"/>
      <c r="E25" s="13"/>
      <c r="F25" s="13"/>
      <c r="G25" s="17"/>
      <c r="H25" s="17"/>
      <c r="I25" s="17"/>
      <c r="J25" s="17"/>
      <c r="K25" s="17"/>
    </row>
    <row r="26" spans="1:11" ht="12.75" hidden="1" customHeight="1" x14ac:dyDescent="0.25">
      <c r="A26" s="11" t="s">
        <v>76</v>
      </c>
      <c r="B26" s="4"/>
      <c r="C26" s="4"/>
      <c r="D26" s="11"/>
      <c r="E26" s="11"/>
      <c r="F26" s="11"/>
      <c r="G26" s="17"/>
      <c r="H26" s="17"/>
      <c r="I26" s="17"/>
      <c r="J26" s="17"/>
      <c r="K26" s="17"/>
    </row>
    <row r="27" spans="1:11" hidden="1" x14ac:dyDescent="0.25">
      <c r="A27" s="10" t="s">
        <v>77</v>
      </c>
      <c r="B27" s="10"/>
      <c r="C27" s="10"/>
      <c r="D27" s="10"/>
      <c r="E27" s="10"/>
      <c r="F27" s="10"/>
      <c r="G27" s="17"/>
      <c r="H27" s="17"/>
      <c r="I27" s="17"/>
      <c r="J27" s="17"/>
      <c r="K27" s="17"/>
    </row>
    <row r="28" spans="1:11" hidden="1" x14ac:dyDescent="0.25">
      <c r="A28" s="10" t="s">
        <v>78</v>
      </c>
      <c r="B28" s="10"/>
      <c r="C28" s="10"/>
      <c r="D28" s="10"/>
      <c r="E28" s="10"/>
      <c r="F28" s="10"/>
      <c r="G28" s="17"/>
      <c r="H28" s="17"/>
      <c r="I28" s="17"/>
      <c r="J28" s="17"/>
      <c r="K28" s="17"/>
    </row>
    <row r="29" spans="1:11" hidden="1" x14ac:dyDescent="0.25">
      <c r="A29" s="11" t="s">
        <v>79</v>
      </c>
      <c r="B29" s="11"/>
      <c r="C29" s="11"/>
      <c r="D29" s="11"/>
      <c r="E29" s="11"/>
      <c r="F29" s="11"/>
      <c r="G29" s="17"/>
      <c r="H29" s="17"/>
      <c r="I29" s="17"/>
      <c r="J29" s="17"/>
      <c r="K29" s="17"/>
    </row>
    <row r="30" spans="1:11" hidden="1" x14ac:dyDescent="0.25">
      <c r="A30" s="11" t="s">
        <v>80</v>
      </c>
      <c r="B30" s="11"/>
      <c r="C30" s="11"/>
      <c r="D30" s="11"/>
      <c r="E30" s="11"/>
      <c r="F30" s="11"/>
      <c r="G30" s="17"/>
      <c r="H30" s="17"/>
      <c r="I30" s="17"/>
      <c r="J30" s="17"/>
      <c r="K30" s="17"/>
    </row>
    <row r="31" spans="1:11" hidden="1" x14ac:dyDescent="0.25">
      <c r="A31" s="10" t="s">
        <v>81</v>
      </c>
      <c r="B31" s="10"/>
      <c r="C31" s="10"/>
      <c r="D31" s="10"/>
      <c r="E31" s="10"/>
      <c r="F31" s="10"/>
      <c r="G31" s="17"/>
      <c r="H31" s="17"/>
      <c r="I31" s="17"/>
      <c r="J31" s="17"/>
      <c r="K31" s="17"/>
    </row>
    <row r="32" spans="1:11" hidden="1" x14ac:dyDescent="0.25">
      <c r="A32" s="10" t="s">
        <v>82</v>
      </c>
      <c r="B32" s="10"/>
      <c r="C32" s="10"/>
      <c r="D32" s="10"/>
      <c r="E32" s="10"/>
      <c r="F32" s="10"/>
      <c r="G32" s="17"/>
      <c r="H32" s="17"/>
      <c r="I32" s="17"/>
      <c r="J32" s="17"/>
      <c r="K32" s="17"/>
    </row>
    <row r="33" spans="1:11" hidden="1" x14ac:dyDescent="0.25">
      <c r="A33" s="10" t="s">
        <v>83</v>
      </c>
      <c r="B33" s="10"/>
      <c r="C33" s="10"/>
      <c r="D33" s="10"/>
      <c r="E33" s="10"/>
      <c r="F33" s="10"/>
      <c r="G33" s="17"/>
      <c r="H33" s="17"/>
      <c r="I33" s="17"/>
      <c r="J33" s="17"/>
      <c r="K33" s="17"/>
    </row>
    <row r="34" spans="1:11" hidden="1" x14ac:dyDescent="0.25">
      <c r="A34" s="11" t="s">
        <v>84</v>
      </c>
      <c r="B34" s="11"/>
      <c r="C34" s="11"/>
      <c r="D34" s="11"/>
      <c r="E34" s="11"/>
      <c r="F34" s="11"/>
      <c r="G34" s="17"/>
      <c r="H34" s="17"/>
      <c r="I34" s="17"/>
      <c r="J34" s="17"/>
      <c r="K34" s="17"/>
    </row>
    <row r="35" spans="1:11" hidden="1" x14ac:dyDescent="0.25">
      <c r="A35" s="11" t="s">
        <v>85</v>
      </c>
      <c r="B35" s="11"/>
      <c r="C35" s="11"/>
      <c r="D35" s="11"/>
      <c r="E35" s="11"/>
      <c r="F35" s="11"/>
      <c r="G35" s="17"/>
      <c r="H35" s="17"/>
      <c r="I35" s="17"/>
      <c r="J35" s="17"/>
      <c r="K35" s="17"/>
    </row>
    <row r="36" spans="1:11" hidden="1" x14ac:dyDescent="0.25">
      <c r="A36" s="10" t="s">
        <v>54</v>
      </c>
      <c r="B36" s="62"/>
      <c r="C36" s="62"/>
      <c r="D36" s="62"/>
      <c r="E36" s="62"/>
      <c r="F36" s="62"/>
      <c r="G36" s="17"/>
      <c r="H36" s="17"/>
      <c r="I36" s="17"/>
      <c r="J36" s="17"/>
      <c r="K36" s="17"/>
    </row>
    <row r="37" spans="1:11" hidden="1" x14ac:dyDescent="0.25">
      <c r="A37" s="10" t="s">
        <v>86</v>
      </c>
      <c r="B37" s="62"/>
      <c r="C37" s="62"/>
      <c r="D37" s="62"/>
      <c r="E37" s="62"/>
      <c r="F37" s="62"/>
      <c r="G37" s="17"/>
      <c r="H37" s="17"/>
      <c r="I37" s="17"/>
      <c r="J37" s="17"/>
      <c r="K37" s="17"/>
    </row>
    <row r="38" spans="1:11" hidden="1" x14ac:dyDescent="0.25">
      <c r="A38" s="10" t="s">
        <v>56</v>
      </c>
      <c r="B38" s="62"/>
      <c r="C38" s="62"/>
      <c r="D38" s="62"/>
      <c r="E38" s="62"/>
      <c r="F38" s="62"/>
      <c r="G38" s="17"/>
      <c r="H38" s="17"/>
      <c r="I38" s="17"/>
      <c r="J38" s="17"/>
      <c r="K38" s="17"/>
    </row>
    <row r="39" spans="1:11" hidden="1" x14ac:dyDescent="0.25">
      <c r="A39" s="11" t="s">
        <v>87</v>
      </c>
      <c r="B39" s="4"/>
      <c r="C39" s="4"/>
      <c r="D39" s="4"/>
      <c r="E39" s="4"/>
      <c r="F39" s="4"/>
      <c r="G39" s="17"/>
      <c r="H39" s="17"/>
      <c r="I39" s="17"/>
      <c r="J39" s="17"/>
      <c r="K39" s="17"/>
    </row>
    <row r="40" spans="1:11" hidden="1" x14ac:dyDescent="0.25">
      <c r="A40" s="4" t="s">
        <v>88</v>
      </c>
      <c r="B40" s="4"/>
      <c r="C40" s="4"/>
      <c r="D40" s="4"/>
      <c r="E40" s="4"/>
      <c r="F40" s="4"/>
      <c r="G40" s="17"/>
      <c r="H40" s="17"/>
      <c r="I40" s="17"/>
      <c r="J40" s="17"/>
      <c r="K40" s="17"/>
    </row>
    <row r="41" spans="1:11" hidden="1" x14ac:dyDescent="0.25">
      <c r="A41" s="4" t="s">
        <v>89</v>
      </c>
      <c r="B41" s="4"/>
      <c r="C41" s="4"/>
      <c r="D41" s="4"/>
      <c r="E41" s="4"/>
      <c r="F41" s="4"/>
      <c r="G41" s="17"/>
      <c r="H41" s="17"/>
      <c r="I41" s="17"/>
      <c r="J41" s="17"/>
      <c r="K41" s="17"/>
    </row>
    <row r="42" spans="1:11" hidden="1" x14ac:dyDescent="0.25">
      <c r="A42" s="4" t="s">
        <v>90</v>
      </c>
      <c r="B42" s="4"/>
      <c r="C42" s="4"/>
      <c r="D42" s="4"/>
      <c r="E42" s="4"/>
      <c r="F42" s="4"/>
      <c r="G42" s="17"/>
      <c r="H42" s="17"/>
      <c r="I42" s="17"/>
      <c r="J42" s="17"/>
      <c r="K42" s="17"/>
    </row>
    <row r="43" spans="1:11" hidden="1" x14ac:dyDescent="0.25">
      <c r="A43" s="4" t="s">
        <v>91</v>
      </c>
      <c r="B43" s="4"/>
      <c r="C43" s="4"/>
      <c r="D43" s="4"/>
      <c r="E43" s="4"/>
      <c r="F43" s="4"/>
      <c r="G43" s="17"/>
      <c r="H43" s="17"/>
      <c r="I43" s="17"/>
      <c r="J43" s="17"/>
      <c r="K43" s="17"/>
    </row>
    <row r="44" spans="1:11" hidden="1" x14ac:dyDescent="0.25">
      <c r="A44" s="4" t="s">
        <v>92</v>
      </c>
      <c r="B44" s="4"/>
      <c r="C44" s="4"/>
      <c r="D44" s="4"/>
      <c r="E44" s="4"/>
      <c r="F44" s="4"/>
      <c r="G44" s="17"/>
      <c r="H44" s="17"/>
      <c r="I44" s="17"/>
      <c r="J44" s="17"/>
      <c r="K44" s="17"/>
    </row>
    <row r="45" spans="1:11" hidden="1" x14ac:dyDescent="0.25">
      <c r="A45" s="63" t="s">
        <v>93</v>
      </c>
      <c r="B45" s="62"/>
      <c r="C45" s="62"/>
      <c r="D45" s="62"/>
      <c r="E45" s="62"/>
      <c r="F45" s="62"/>
      <c r="G45" s="17"/>
      <c r="H45" s="17"/>
      <c r="I45" s="17"/>
      <c r="J45" s="17"/>
      <c r="K45" s="17"/>
    </row>
    <row r="46" spans="1:11" hidden="1" x14ac:dyDescent="0.25">
      <c r="A46" s="62" t="s">
        <v>94</v>
      </c>
      <c r="B46" s="62"/>
      <c r="C46" s="62"/>
      <c r="D46" s="62"/>
      <c r="E46" s="62"/>
      <c r="F46" s="62"/>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0" t="s">
        <v>95</v>
      </c>
      <c r="B48" s="62"/>
      <c r="C48" s="62"/>
      <c r="D48" s="62"/>
      <c r="E48" s="62"/>
      <c r="F48" s="62"/>
      <c r="G48" s="17"/>
      <c r="H48" s="17"/>
      <c r="I48" s="17"/>
      <c r="J48" s="17"/>
      <c r="K48" s="17"/>
    </row>
    <row r="49" spans="1:11" ht="25" hidden="1" x14ac:dyDescent="0.25">
      <c r="A49" s="80" t="s">
        <v>96</v>
      </c>
      <c r="B49" s="62"/>
      <c r="C49" s="62"/>
      <c r="D49" s="62"/>
      <c r="E49" s="62"/>
      <c r="F49" s="62"/>
      <c r="G49" s="17"/>
      <c r="H49" s="17"/>
      <c r="I49" s="17"/>
      <c r="J49" s="17"/>
      <c r="K49" s="17"/>
    </row>
    <row r="50" spans="1:11" ht="25" hidden="1" x14ac:dyDescent="0.25">
      <c r="A50" s="81" t="s">
        <v>97</v>
      </c>
      <c r="B50" s="4"/>
      <c r="C50" s="4"/>
      <c r="D50" s="4"/>
      <c r="E50" s="4"/>
      <c r="F50" s="4"/>
      <c r="G50" s="17"/>
      <c r="H50" s="17"/>
      <c r="I50" s="17"/>
      <c r="J50" s="17"/>
      <c r="K50" s="17"/>
    </row>
    <row r="51" spans="1:11" ht="25" hidden="1" x14ac:dyDescent="0.25">
      <c r="A51" s="81" t="s">
        <v>98</v>
      </c>
      <c r="B51" s="4"/>
      <c r="C51" s="4"/>
      <c r="D51" s="4"/>
      <c r="E51" s="4"/>
      <c r="F51" s="4"/>
      <c r="G51" s="17"/>
      <c r="H51" s="17"/>
      <c r="I51" s="17"/>
      <c r="J51" s="17"/>
      <c r="K51" s="17"/>
    </row>
    <row r="52" spans="1:11" ht="37.5" hidden="1" x14ac:dyDescent="0.3">
      <c r="A52" s="81" t="s">
        <v>99</v>
      </c>
      <c r="B52" s="73"/>
      <c r="C52" s="73"/>
      <c r="D52" s="73"/>
      <c r="E52" s="11"/>
      <c r="F52" s="11"/>
      <c r="G52" s="17"/>
      <c r="H52" s="17"/>
      <c r="I52" s="17"/>
      <c r="J52" s="17"/>
      <c r="K52" s="17"/>
    </row>
    <row r="53" spans="1:11" ht="13" hidden="1" x14ac:dyDescent="0.3">
      <c r="A53" s="78" t="s">
        <v>100</v>
      </c>
      <c r="B53" s="72"/>
      <c r="C53" s="72"/>
      <c r="D53" s="72"/>
      <c r="E53" s="10"/>
      <c r="F53" s="10" t="b">
        <v>1</v>
      </c>
      <c r="G53" s="17"/>
      <c r="H53" s="17"/>
      <c r="I53" s="17"/>
      <c r="J53" s="17"/>
      <c r="K53" s="17"/>
    </row>
    <row r="54" spans="1:11" ht="13" hidden="1" x14ac:dyDescent="0.3">
      <c r="A54" s="79" t="s">
        <v>101</v>
      </c>
      <c r="B54" s="78"/>
      <c r="C54" s="78"/>
      <c r="D54" s="78"/>
      <c r="E54" s="10"/>
      <c r="F54" s="10" t="b">
        <v>0</v>
      </c>
      <c r="G54" s="17"/>
      <c r="H54" s="17"/>
      <c r="I54" s="17"/>
      <c r="J54" s="17"/>
      <c r="K54" s="17"/>
    </row>
    <row r="55" spans="1:11" ht="13" hidden="1" x14ac:dyDescent="0.25">
      <c r="A55" s="82"/>
      <c r="B55" s="74">
        <f>COUNT(Travel!B12:B13)</f>
        <v>0</v>
      </c>
      <c r="C55" s="74"/>
      <c r="D55" s="74">
        <f>COUNTIF(Travel!D12:D13,"*")</f>
        <v>0</v>
      </c>
      <c r="E55" s="75"/>
      <c r="F55" s="75" t="b">
        <f>MIN(B55,D55)=MAX(B55,D55)</f>
        <v>1</v>
      </c>
      <c r="G55" s="17"/>
      <c r="H55" s="17"/>
      <c r="I55" s="17"/>
      <c r="J55" s="17"/>
      <c r="K55" s="17"/>
    </row>
    <row r="56" spans="1:11" ht="13" hidden="1" x14ac:dyDescent="0.25">
      <c r="A56" s="82" t="s">
        <v>102</v>
      </c>
      <c r="B56" s="74">
        <f>COUNT(Travel!B18:B25)</f>
        <v>7</v>
      </c>
      <c r="C56" s="74"/>
      <c r="D56" s="74">
        <f>COUNTIF(Travel!D18:D25,"*")</f>
        <v>7</v>
      </c>
      <c r="E56" s="75"/>
      <c r="F56" s="75" t="b">
        <f>MIN(B56,D56)=MAX(B56,D56)</f>
        <v>1</v>
      </c>
    </row>
    <row r="57" spans="1:11" ht="13" hidden="1" x14ac:dyDescent="0.3">
      <c r="A57" s="83"/>
      <c r="B57" s="74">
        <f>COUNT(Travel!B30:B31)</f>
        <v>0</v>
      </c>
      <c r="C57" s="74"/>
      <c r="D57" s="74">
        <f>COUNTIF(Travel!D30:D31,"*")</f>
        <v>0</v>
      </c>
      <c r="E57" s="75"/>
      <c r="F57" s="75" t="b">
        <f>MIN(B57,D57)=MAX(B57,D57)</f>
        <v>1</v>
      </c>
    </row>
    <row r="58" spans="1:11" ht="13" hidden="1" x14ac:dyDescent="0.3">
      <c r="A58" s="84" t="s">
        <v>103</v>
      </c>
      <c r="B58" s="76">
        <f>COUNT(Hospitality!B11:B12)</f>
        <v>0</v>
      </c>
      <c r="C58" s="76"/>
      <c r="D58" s="76">
        <f>COUNTIF(Hospitality!D11:D12,"*")</f>
        <v>0</v>
      </c>
      <c r="E58" s="77"/>
      <c r="F58" s="77" t="b">
        <f>MIN(B58,D58)=MAX(B58,D58)</f>
        <v>1</v>
      </c>
    </row>
    <row r="59" spans="1:11" ht="13" hidden="1" x14ac:dyDescent="0.3">
      <c r="A59" s="85" t="s">
        <v>104</v>
      </c>
      <c r="B59" s="75">
        <f>COUNT('All other expenses'!B11:B13)</f>
        <v>0</v>
      </c>
      <c r="C59" s="75"/>
      <c r="D59" s="75">
        <f>COUNTIF('All other expenses'!D11:D13,"*")</f>
        <v>0</v>
      </c>
      <c r="E59" s="75"/>
      <c r="F59" s="75" t="b">
        <f>MIN(B59,D59)=MAX(B59,D59)</f>
        <v>1</v>
      </c>
    </row>
    <row r="60" spans="1:11" ht="13" hidden="1" x14ac:dyDescent="0.3">
      <c r="A60" s="84" t="s">
        <v>105</v>
      </c>
      <c r="B60" s="76">
        <f>COUNTIF('Gifts and benefits'!B11:B12,"*")</f>
        <v>0</v>
      </c>
      <c r="C60" s="76">
        <f>COUNTIF('Gifts and benefits'!C11:C12,"*")</f>
        <v>0</v>
      </c>
      <c r="D60" s="76"/>
      <c r="E60" s="76">
        <f>COUNTA('Gifts and benefits'!E11:E12)</f>
        <v>0</v>
      </c>
      <c r="F60" s="77"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1"/>
  <sheetViews>
    <sheetView tabSelected="1" zoomScaleNormal="100" workbookViewId="0">
      <selection activeCell="D21" sqref="D21"/>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39" t="s">
        <v>106</v>
      </c>
      <c r="B1" s="139"/>
      <c r="C1" s="139"/>
      <c r="D1" s="139"/>
      <c r="E1" s="139"/>
      <c r="F1" s="17"/>
    </row>
    <row r="2" spans="1:6" ht="21" customHeight="1" x14ac:dyDescent="0.25">
      <c r="A2" s="3" t="s">
        <v>107</v>
      </c>
      <c r="B2" s="137" t="str">
        <f>'Summary and sign-off'!B2:F2</f>
        <v>WorkSafe New Zealand</v>
      </c>
      <c r="C2" s="137"/>
      <c r="D2" s="137"/>
      <c r="E2" s="137"/>
      <c r="F2" s="17"/>
    </row>
    <row r="3" spans="1:6" ht="31" x14ac:dyDescent="0.25">
      <c r="A3" s="3" t="s">
        <v>108</v>
      </c>
      <c r="B3" s="137" t="str">
        <f>'Summary and sign-off'!B3:F3</f>
        <v>Kane Patena</v>
      </c>
      <c r="C3" s="137"/>
      <c r="D3" s="137"/>
      <c r="E3" s="137"/>
      <c r="F3" s="17"/>
    </row>
    <row r="4" spans="1:6" ht="21" customHeight="1" x14ac:dyDescent="0.25">
      <c r="A4" s="3" t="s">
        <v>109</v>
      </c>
      <c r="B4" s="137">
        <f>'Summary and sign-off'!B4:F4</f>
        <v>45486</v>
      </c>
      <c r="C4" s="137"/>
      <c r="D4" s="137"/>
      <c r="E4" s="137"/>
      <c r="F4" s="17"/>
    </row>
    <row r="5" spans="1:6" ht="21" customHeight="1" x14ac:dyDescent="0.25">
      <c r="A5" s="3" t="s">
        <v>110</v>
      </c>
      <c r="B5" s="137">
        <f>'Summary and sign-off'!B5:F5</f>
        <v>45593</v>
      </c>
      <c r="C5" s="137"/>
      <c r="D5" s="137"/>
      <c r="E5" s="137"/>
      <c r="F5" s="17"/>
    </row>
    <row r="6" spans="1:6" ht="21" customHeight="1" x14ac:dyDescent="0.25">
      <c r="A6" s="3" t="s">
        <v>111</v>
      </c>
      <c r="B6" s="132" t="s">
        <v>78</v>
      </c>
      <c r="C6" s="132"/>
      <c r="D6" s="132"/>
      <c r="E6" s="132"/>
      <c r="F6" s="17"/>
    </row>
    <row r="7" spans="1:6" ht="21" customHeight="1" x14ac:dyDescent="0.25">
      <c r="A7" s="3" t="s">
        <v>52</v>
      </c>
      <c r="B7" s="132" t="s">
        <v>80</v>
      </c>
      <c r="C7" s="132"/>
      <c r="D7" s="132"/>
      <c r="E7" s="132"/>
      <c r="F7" s="17"/>
    </row>
    <row r="8" spans="1:6" ht="36" customHeight="1" x14ac:dyDescent="0.3">
      <c r="A8" s="141" t="s">
        <v>112</v>
      </c>
      <c r="B8" s="142"/>
      <c r="C8" s="142"/>
      <c r="D8" s="142"/>
      <c r="E8" s="142"/>
      <c r="F8" s="19"/>
    </row>
    <row r="9" spans="1:6" ht="36" customHeight="1" x14ac:dyDescent="0.3">
      <c r="A9" s="143" t="s">
        <v>113</v>
      </c>
      <c r="B9" s="144"/>
      <c r="C9" s="144"/>
      <c r="D9" s="144"/>
      <c r="E9" s="144"/>
      <c r="F9" s="19"/>
    </row>
    <row r="10" spans="1:6" ht="24.75" customHeight="1" x14ac:dyDescent="0.35">
      <c r="A10" s="140" t="s">
        <v>114</v>
      </c>
      <c r="B10" s="145"/>
      <c r="C10" s="140"/>
      <c r="D10" s="140"/>
      <c r="E10" s="140"/>
      <c r="F10" s="29"/>
    </row>
    <row r="11" spans="1:6" ht="28.5" customHeight="1" x14ac:dyDescent="0.25">
      <c r="A11" s="24" t="s">
        <v>115</v>
      </c>
      <c r="B11" s="24" t="s">
        <v>116</v>
      </c>
      <c r="C11" s="24" t="s">
        <v>117</v>
      </c>
      <c r="D11" s="24" t="s">
        <v>118</v>
      </c>
      <c r="E11" s="24" t="s">
        <v>119</v>
      </c>
      <c r="F11" s="30"/>
    </row>
    <row r="12" spans="1:6" s="2" customFormat="1" x14ac:dyDescent="0.25">
      <c r="A12" s="115"/>
      <c r="B12" s="116"/>
      <c r="C12" s="117"/>
      <c r="D12" s="117"/>
      <c r="E12" s="118"/>
      <c r="F12" s="1"/>
    </row>
    <row r="13" spans="1:6" s="2" customFormat="1" hidden="1" x14ac:dyDescent="0.25">
      <c r="A13" s="102"/>
      <c r="B13" s="103"/>
      <c r="C13" s="104"/>
      <c r="D13" s="104"/>
      <c r="E13" s="105"/>
      <c r="F13" s="1"/>
    </row>
    <row r="14" spans="1:6" ht="19.5" customHeight="1" x14ac:dyDescent="0.25">
      <c r="A14" s="70" t="s">
        <v>120</v>
      </c>
      <c r="B14" s="71">
        <f>SUM(B12:B13)</f>
        <v>0</v>
      </c>
      <c r="C14" s="124" t="str">
        <f>IF(SUBTOTAL(3,B12:B13)=SUBTOTAL(103,B12:B13),'Summary and sign-off'!$A$48,'Summary and sign-off'!$A$49)</f>
        <v>Check - there are no hidden rows with data</v>
      </c>
      <c r="D14" s="138" t="str">
        <f>IF('Summary and sign-off'!F55='Summary and sign-off'!F54,'Summary and sign-off'!A51,'Summary and sign-off'!A50)</f>
        <v>Check - each entry provides sufficient information</v>
      </c>
      <c r="E14" s="138"/>
      <c r="F14" s="17"/>
    </row>
    <row r="15" spans="1:6" ht="10.5" customHeight="1" x14ac:dyDescent="0.3">
      <c r="A15" s="17"/>
      <c r="B15" s="19"/>
      <c r="C15" s="17"/>
      <c r="D15" s="17"/>
      <c r="E15" s="17"/>
      <c r="F15" s="17"/>
    </row>
    <row r="16" spans="1:6" ht="24.75" customHeight="1" x14ac:dyDescent="0.35">
      <c r="A16" s="140" t="s">
        <v>121</v>
      </c>
      <c r="B16" s="140"/>
      <c r="C16" s="140"/>
      <c r="D16" s="140"/>
      <c r="E16" s="140"/>
      <c r="F16" s="29"/>
    </row>
    <row r="17" spans="1:6" ht="32.5" customHeight="1" x14ac:dyDescent="0.25">
      <c r="A17" s="24" t="s">
        <v>115</v>
      </c>
      <c r="B17" s="24" t="s">
        <v>59</v>
      </c>
      <c r="C17" s="24" t="s">
        <v>122</v>
      </c>
      <c r="D17" s="24" t="s">
        <v>118</v>
      </c>
      <c r="E17" s="24" t="s">
        <v>119</v>
      </c>
      <c r="F17" s="30"/>
    </row>
    <row r="18" spans="1:6" s="2" customFormat="1" x14ac:dyDescent="0.25">
      <c r="A18" s="115">
        <v>45527</v>
      </c>
      <c r="B18" s="116">
        <v>3.51</v>
      </c>
      <c r="C18" s="117" t="s">
        <v>174</v>
      </c>
      <c r="D18" s="117" t="s">
        <v>175</v>
      </c>
      <c r="E18" s="118" t="s">
        <v>172</v>
      </c>
      <c r="F18" s="1"/>
    </row>
    <row r="19" spans="1:6" s="2" customFormat="1" x14ac:dyDescent="0.25">
      <c r="A19" s="115">
        <v>45527</v>
      </c>
      <c r="B19" s="116">
        <v>3.51</v>
      </c>
      <c r="C19" s="117" t="s">
        <v>174</v>
      </c>
      <c r="D19" s="117" t="s">
        <v>175</v>
      </c>
      <c r="E19" s="118" t="s">
        <v>172</v>
      </c>
      <c r="F19" s="1"/>
    </row>
    <row r="20" spans="1:6" s="2" customFormat="1" x14ac:dyDescent="0.25">
      <c r="A20" s="115">
        <v>45527</v>
      </c>
      <c r="B20" s="116">
        <v>145.91999999999999</v>
      </c>
      <c r="C20" s="117" t="s">
        <v>174</v>
      </c>
      <c r="D20" s="117" t="s">
        <v>170</v>
      </c>
      <c r="E20" s="118" t="s">
        <v>172</v>
      </c>
      <c r="F20" s="1"/>
    </row>
    <row r="21" spans="1:6" s="2" customFormat="1" x14ac:dyDescent="0.25">
      <c r="A21" s="115">
        <v>45527</v>
      </c>
      <c r="B21" s="116">
        <v>430.17</v>
      </c>
      <c r="C21" s="117" t="s">
        <v>174</v>
      </c>
      <c r="D21" s="117" t="s">
        <v>170</v>
      </c>
      <c r="E21" s="118" t="s">
        <v>172</v>
      </c>
      <c r="F21" s="1"/>
    </row>
    <row r="22" spans="1:6" s="2" customFormat="1" x14ac:dyDescent="0.25">
      <c r="A22" s="115">
        <v>45497</v>
      </c>
      <c r="B22" s="116">
        <v>5</v>
      </c>
      <c r="C22" s="117" t="s">
        <v>176</v>
      </c>
      <c r="D22" s="117" t="s">
        <v>175</v>
      </c>
      <c r="E22" s="118" t="s">
        <v>177</v>
      </c>
      <c r="F22" s="1"/>
    </row>
    <row r="23" spans="1:6" s="2" customFormat="1" x14ac:dyDescent="0.25">
      <c r="A23" s="115">
        <v>45497</v>
      </c>
      <c r="B23" s="116">
        <v>666.35</v>
      </c>
      <c r="C23" s="117" t="s">
        <v>176</v>
      </c>
      <c r="D23" s="117" t="s">
        <v>170</v>
      </c>
      <c r="E23" s="118" t="s">
        <v>177</v>
      </c>
      <c r="F23" s="1"/>
    </row>
    <row r="24" spans="1:6" s="2" customFormat="1" x14ac:dyDescent="0.25">
      <c r="A24" s="115">
        <v>45497</v>
      </c>
      <c r="B24" s="116">
        <v>200</v>
      </c>
      <c r="C24" s="117" t="s">
        <v>176</v>
      </c>
      <c r="D24" s="117" t="s">
        <v>178</v>
      </c>
      <c r="E24" s="118" t="s">
        <v>177</v>
      </c>
      <c r="F24" s="1"/>
    </row>
    <row r="25" spans="1:6" s="2" customFormat="1" hidden="1" x14ac:dyDescent="0.25">
      <c r="A25" s="106"/>
      <c r="B25" s="107"/>
      <c r="C25" s="108"/>
      <c r="D25" s="108"/>
      <c r="E25" s="109"/>
      <c r="F25" s="1"/>
    </row>
    <row r="26" spans="1:6" ht="19.5" customHeight="1" x14ac:dyDescent="0.25">
      <c r="A26" s="70" t="s">
        <v>123</v>
      </c>
      <c r="B26" s="71">
        <f>SUM(B18:B25)</f>
        <v>1454.46</v>
      </c>
      <c r="C26" s="124" t="str">
        <f>IF(SUBTOTAL(3,B18:B25)=SUBTOTAL(103,B18:B25),'Summary and sign-off'!$A$48,'Summary and sign-off'!$A$49)</f>
        <v>Check - there are no hidden rows with data</v>
      </c>
      <c r="D26" s="138" t="str">
        <f>IF('Summary and sign-off'!F56='Summary and sign-off'!F54,'Summary and sign-off'!A51,'Summary and sign-off'!A50)</f>
        <v>Check - each entry provides sufficient information</v>
      </c>
      <c r="E26" s="138"/>
      <c r="F26" s="17"/>
    </row>
    <row r="27" spans="1:6" ht="10.5" customHeight="1" x14ac:dyDescent="0.3">
      <c r="A27" s="17"/>
      <c r="B27" s="19"/>
      <c r="C27" s="17"/>
      <c r="D27" s="17"/>
      <c r="E27" s="17"/>
      <c r="F27" s="17"/>
    </row>
    <row r="28" spans="1:6" ht="24.75" customHeight="1" x14ac:dyDescent="0.25">
      <c r="A28" s="140" t="s">
        <v>124</v>
      </c>
      <c r="B28" s="140"/>
      <c r="C28" s="140"/>
      <c r="D28" s="140"/>
      <c r="E28" s="140"/>
      <c r="F28" s="17"/>
    </row>
    <row r="29" spans="1:6" ht="27" customHeight="1" x14ac:dyDescent="0.25">
      <c r="A29" s="24" t="s">
        <v>115</v>
      </c>
      <c r="B29" s="24" t="s">
        <v>59</v>
      </c>
      <c r="C29" s="24" t="s">
        <v>125</v>
      </c>
      <c r="D29" s="24" t="s">
        <v>126</v>
      </c>
      <c r="E29" s="24" t="s">
        <v>119</v>
      </c>
      <c r="F29" s="28"/>
    </row>
    <row r="30" spans="1:6" s="2" customFormat="1" x14ac:dyDescent="0.25">
      <c r="A30" s="115"/>
      <c r="B30" s="116"/>
      <c r="C30" s="117"/>
      <c r="D30" s="117"/>
      <c r="E30" s="118"/>
      <c r="F30" s="1"/>
    </row>
    <row r="31" spans="1:6" s="2" customFormat="1" hidden="1" x14ac:dyDescent="0.25">
      <c r="A31" s="93"/>
      <c r="B31" s="94"/>
      <c r="C31" s="95"/>
      <c r="D31" s="95"/>
      <c r="E31" s="96"/>
      <c r="F31" s="1"/>
    </row>
    <row r="32" spans="1:6" ht="19.5" customHeight="1" x14ac:dyDescent="0.25">
      <c r="A32" s="70" t="s">
        <v>127</v>
      </c>
      <c r="B32" s="71">
        <f>SUM(B30:B31)</f>
        <v>0</v>
      </c>
      <c r="C32" s="124" t="str">
        <f>IF(SUBTOTAL(3,B30:B31)=SUBTOTAL(103,B30:B31),'Summary and sign-off'!$A$48,'Summary and sign-off'!$A$49)</f>
        <v>Check - there are no hidden rows with data</v>
      </c>
      <c r="D32" s="138" t="str">
        <f>IF('Summary and sign-off'!F57='Summary and sign-off'!F54,'Summary and sign-off'!A51,'Summary and sign-off'!A50)</f>
        <v>Check - each entry provides sufficient information</v>
      </c>
      <c r="E32" s="138"/>
      <c r="F32" s="17"/>
    </row>
    <row r="33" spans="1:6" ht="10.5" customHeight="1" x14ac:dyDescent="0.3">
      <c r="A33" s="17"/>
      <c r="B33" s="56"/>
      <c r="C33" s="19"/>
      <c r="D33" s="17"/>
      <c r="E33" s="17"/>
      <c r="F33" s="17"/>
    </row>
    <row r="34" spans="1:6" ht="34.5" customHeight="1" x14ac:dyDescent="0.25">
      <c r="A34" s="31" t="s">
        <v>128</v>
      </c>
      <c r="B34" s="57">
        <f>B14+B26+B32</f>
        <v>1454.46</v>
      </c>
      <c r="C34" s="32"/>
      <c r="D34" s="32"/>
      <c r="E34" s="32"/>
      <c r="F34" s="17"/>
    </row>
    <row r="35" spans="1:6" ht="13" x14ac:dyDescent="0.3">
      <c r="A35" s="17"/>
      <c r="B35" s="19"/>
      <c r="C35" s="17"/>
      <c r="D35" s="17"/>
      <c r="E35" s="17"/>
      <c r="F35" s="17"/>
    </row>
    <row r="36" spans="1:6" ht="13" x14ac:dyDescent="0.3">
      <c r="A36" s="18" t="s">
        <v>70</v>
      </c>
      <c r="B36" s="19"/>
      <c r="C36" s="17"/>
      <c r="D36" s="17"/>
      <c r="E36" s="17"/>
      <c r="F36" s="17"/>
    </row>
    <row r="37" spans="1:6" ht="12.65" customHeight="1" x14ac:dyDescent="0.25">
      <c r="A37" s="20" t="s">
        <v>129</v>
      </c>
      <c r="F37" s="17"/>
    </row>
    <row r="38" spans="1:6" ht="13" customHeight="1" x14ac:dyDescent="0.25">
      <c r="A38" s="20" t="s">
        <v>130</v>
      </c>
      <c r="B38" s="17"/>
      <c r="D38" s="17"/>
      <c r="F38" s="17"/>
    </row>
    <row r="39" spans="1:6" x14ac:dyDescent="0.25">
      <c r="A39" s="20" t="s">
        <v>131</v>
      </c>
      <c r="F39" s="17"/>
    </row>
    <row r="40" spans="1:6" ht="13" x14ac:dyDescent="0.3">
      <c r="A40" s="20" t="s">
        <v>76</v>
      </c>
      <c r="B40" s="19"/>
      <c r="C40" s="17"/>
      <c r="D40" s="17"/>
      <c r="E40" s="17"/>
      <c r="F40" s="17"/>
    </row>
    <row r="41" spans="1:6" ht="13" customHeight="1" x14ac:dyDescent="0.25">
      <c r="A41" s="20" t="s">
        <v>132</v>
      </c>
      <c r="B41" s="17"/>
      <c r="D41" s="17"/>
      <c r="F41" s="17"/>
    </row>
    <row r="42" spans="1:6" x14ac:dyDescent="0.25">
      <c r="A42" s="20" t="s">
        <v>133</v>
      </c>
      <c r="F42" s="17"/>
    </row>
    <row r="43" spans="1:6" x14ac:dyDescent="0.25">
      <c r="A43" s="20" t="s">
        <v>134</v>
      </c>
      <c r="B43" s="20"/>
      <c r="C43" s="20"/>
      <c r="D43" s="20"/>
      <c r="F43" s="17"/>
    </row>
    <row r="44" spans="1:6" x14ac:dyDescent="0.25">
      <c r="A44" s="26"/>
      <c r="B44" s="17"/>
      <c r="C44" s="17"/>
      <c r="D44" s="17"/>
      <c r="E44" s="17"/>
      <c r="F44" s="17"/>
    </row>
    <row r="45" spans="1:6" hidden="1" x14ac:dyDescent="0.25">
      <c r="A45" s="26"/>
      <c r="B45" s="17"/>
      <c r="C45" s="17"/>
      <c r="D45" s="17"/>
      <c r="E45" s="17"/>
      <c r="F45" s="17"/>
    </row>
    <row r="46" spans="1:6" x14ac:dyDescent="0.25"/>
    <row r="47" spans="1:6" x14ac:dyDescent="0.25"/>
    <row r="48" spans="1:6" x14ac:dyDescent="0.25"/>
    <row r="49" spans="1:6" x14ac:dyDescent="0.25"/>
    <row r="50" spans="1:6" ht="12.75" hidden="1" customHeight="1" x14ac:dyDescent="0.25"/>
    <row r="51" spans="1:6" x14ac:dyDescent="0.25"/>
    <row r="52" spans="1:6" x14ac:dyDescent="0.25"/>
    <row r="53" spans="1:6" hidden="1" x14ac:dyDescent="0.25">
      <c r="A53" s="26"/>
      <c r="B53" s="17"/>
      <c r="C53" s="17"/>
      <c r="D53" s="17"/>
      <c r="E53" s="17"/>
      <c r="F53" s="17"/>
    </row>
    <row r="54" spans="1:6" hidden="1" x14ac:dyDescent="0.25">
      <c r="A54" s="26"/>
      <c r="B54" s="17"/>
      <c r="C54" s="17"/>
      <c r="D54" s="17"/>
      <c r="E54" s="17"/>
      <c r="F54" s="17"/>
    </row>
    <row r="55" spans="1:6" hidden="1" x14ac:dyDescent="0.25">
      <c r="A55" s="26"/>
      <c r="B55" s="17"/>
      <c r="C55" s="17"/>
      <c r="D55" s="17"/>
      <c r="E55" s="17"/>
      <c r="F55" s="17"/>
    </row>
    <row r="56" spans="1:6" hidden="1" x14ac:dyDescent="0.25">
      <c r="A56" s="26"/>
      <c r="B56" s="17"/>
      <c r="C56" s="17"/>
      <c r="D56" s="17"/>
      <c r="E56" s="17"/>
      <c r="F56" s="17"/>
    </row>
    <row r="57" spans="1:6" hidden="1" x14ac:dyDescent="0.25">
      <c r="A57" s="26"/>
      <c r="B57" s="17"/>
      <c r="C57" s="17"/>
      <c r="D57" s="17"/>
      <c r="E57" s="17"/>
      <c r="F57" s="17"/>
    </row>
    <row r="58" spans="1:6" x14ac:dyDescent="0.25"/>
    <row r="59" spans="1:6" x14ac:dyDescent="0.25"/>
    <row r="60" spans="1:6" x14ac:dyDescent="0.25"/>
    <row r="61" spans="1:6" x14ac:dyDescent="0.25"/>
    <row r="62" spans="1:6" x14ac:dyDescent="0.25"/>
    <row r="63" spans="1:6" x14ac:dyDescent="0.25"/>
    <row r="64" spans="1:6"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41" x14ac:dyDescent="0.25"/>
    <row r="142" x14ac:dyDescent="0.25"/>
    <row r="143" x14ac:dyDescent="0.25"/>
    <row r="144" x14ac:dyDescent="0.25"/>
    <row r="145" x14ac:dyDescent="0.25"/>
    <row r="146" x14ac:dyDescent="0.25"/>
    <row r="147" x14ac:dyDescent="0.25"/>
    <row r="149" x14ac:dyDescent="0.25"/>
    <row r="150" x14ac:dyDescent="0.25"/>
    <row r="151" x14ac:dyDescent="0.25"/>
  </sheetData>
  <sheetProtection sheet="1" formatCells="0" formatRows="0" insertColumns="0" insertRows="0" deleteRows="0"/>
  <mergeCells count="15">
    <mergeCell ref="B7:E7"/>
    <mergeCell ref="B5:E5"/>
    <mergeCell ref="D32:E32"/>
    <mergeCell ref="A1:E1"/>
    <mergeCell ref="A16:E16"/>
    <mergeCell ref="A28:E28"/>
    <mergeCell ref="B2:E2"/>
    <mergeCell ref="B3:E3"/>
    <mergeCell ref="B4:E4"/>
    <mergeCell ref="A8:E8"/>
    <mergeCell ref="A9:E9"/>
    <mergeCell ref="B6:E6"/>
    <mergeCell ref="D14:E14"/>
    <mergeCell ref="D26:E26"/>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A30:A31 A18:A2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9 A17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B12:B13 B30:B31 B18:B25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3" sqref="B3:E3"/>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108</v>
      </c>
      <c r="B3" s="137" t="str">
        <f>'Summary and sign-off'!B3:F3</f>
        <v>Kane Patena</v>
      </c>
      <c r="C3" s="137"/>
      <c r="D3" s="137"/>
      <c r="E3" s="137"/>
    </row>
    <row r="4" spans="1:6" ht="21" customHeight="1" x14ac:dyDescent="0.25">
      <c r="A4" s="3" t="s">
        <v>109</v>
      </c>
      <c r="B4" s="137">
        <f>'Summary and sign-off'!B4:F4</f>
        <v>45486</v>
      </c>
      <c r="C4" s="137"/>
      <c r="D4" s="137"/>
      <c r="E4" s="137"/>
    </row>
    <row r="5" spans="1:6" ht="21" customHeight="1" x14ac:dyDescent="0.25">
      <c r="A5" s="3" t="s">
        <v>110</v>
      </c>
      <c r="B5" s="137">
        <f>'Summary and sign-off'!B5:F5</f>
        <v>45593</v>
      </c>
      <c r="C5" s="137"/>
      <c r="D5" s="137"/>
      <c r="E5" s="137"/>
    </row>
    <row r="6" spans="1:6" ht="21" customHeight="1" x14ac:dyDescent="0.25">
      <c r="A6" s="3" t="s">
        <v>111</v>
      </c>
      <c r="B6" s="132" t="s">
        <v>78</v>
      </c>
      <c r="C6" s="132"/>
      <c r="D6" s="132"/>
      <c r="E6" s="132"/>
    </row>
    <row r="7" spans="1:6" ht="21" customHeight="1" x14ac:dyDescent="0.25">
      <c r="A7" s="3" t="s">
        <v>52</v>
      </c>
      <c r="B7" s="132" t="s">
        <v>80</v>
      </c>
      <c r="C7" s="132"/>
      <c r="D7" s="132"/>
      <c r="E7" s="132"/>
    </row>
    <row r="8" spans="1:6" ht="35.25" customHeight="1" x14ac:dyDescent="0.35">
      <c r="A8" s="148" t="s">
        <v>135</v>
      </c>
      <c r="B8" s="148"/>
      <c r="C8" s="149"/>
      <c r="D8" s="149"/>
      <c r="E8" s="149"/>
      <c r="F8" s="27"/>
    </row>
    <row r="9" spans="1:6" ht="35.25" customHeight="1" x14ac:dyDescent="0.35">
      <c r="A9" s="146" t="s">
        <v>136</v>
      </c>
      <c r="B9" s="147"/>
      <c r="C9" s="147"/>
      <c r="D9" s="147"/>
      <c r="E9" s="147"/>
      <c r="F9" s="27"/>
    </row>
    <row r="10" spans="1:6" ht="27" customHeight="1" x14ac:dyDescent="0.25">
      <c r="A10" s="24" t="s">
        <v>137</v>
      </c>
      <c r="B10" s="24" t="s">
        <v>59</v>
      </c>
      <c r="C10" s="24" t="s">
        <v>138</v>
      </c>
      <c r="D10" s="24" t="s">
        <v>139</v>
      </c>
      <c r="E10" s="24" t="s">
        <v>119</v>
      </c>
      <c r="F10" s="20"/>
    </row>
    <row r="11" spans="1:6" s="2" customFormat="1" x14ac:dyDescent="0.25">
      <c r="A11" s="119"/>
      <c r="B11" s="116"/>
      <c r="C11" s="120"/>
      <c r="D11" s="120"/>
      <c r="E11" s="121"/>
    </row>
    <row r="12" spans="1:6" s="2" customFormat="1" ht="11.25" hidden="1" customHeight="1" x14ac:dyDescent="0.25">
      <c r="A12" s="97"/>
      <c r="B12" s="94"/>
      <c r="C12" s="98"/>
      <c r="D12" s="98"/>
      <c r="E12" s="99"/>
    </row>
    <row r="13" spans="1:6" ht="34.5" customHeight="1" x14ac:dyDescent="0.25">
      <c r="A13" s="52" t="s">
        <v>140</v>
      </c>
      <c r="B13" s="61">
        <f>SUM(B11:B12)</f>
        <v>0</v>
      </c>
      <c r="C13" s="69" t="str">
        <f>IF(SUBTOTAL(3,B11:B12)=SUBTOTAL(103,B11:B12),'Summary and sign-off'!$A$48,'Summary and sign-off'!$A$49)</f>
        <v>Check - there are no hidden rows with data</v>
      </c>
      <c r="D13" s="138" t="str">
        <f>IF('Summary and sign-off'!F58='Summary and sign-off'!F54,'Summary and sign-off'!A51,'Summary and sign-off'!A50)</f>
        <v>Check - each entry provides sufficient information</v>
      </c>
      <c r="E13" s="138"/>
      <c r="F13" s="2"/>
    </row>
    <row r="14" spans="1:6" ht="13" x14ac:dyDescent="0.3">
      <c r="A14" s="18"/>
      <c r="B14" s="17"/>
      <c r="C14" s="17"/>
      <c r="D14" s="17"/>
      <c r="E14" s="17"/>
    </row>
    <row r="15" spans="1:6" ht="13" x14ac:dyDescent="0.3">
      <c r="A15" s="18" t="s">
        <v>70</v>
      </c>
      <c r="B15" s="19"/>
      <c r="C15" s="17"/>
      <c r="D15" s="17"/>
      <c r="E15" s="17"/>
    </row>
    <row r="16" spans="1:6" ht="12.75" customHeight="1" x14ac:dyDescent="0.25">
      <c r="A16" s="20" t="s">
        <v>141</v>
      </c>
      <c r="B16" s="20"/>
      <c r="C16" s="20"/>
      <c r="D16" s="20"/>
      <c r="E16" s="20"/>
    </row>
    <row r="17" spans="1:6" x14ac:dyDescent="0.25">
      <c r="A17" s="20" t="s">
        <v>142</v>
      </c>
      <c r="B17" s="20"/>
      <c r="C17" s="28"/>
      <c r="D17" s="28"/>
      <c r="E17" s="28"/>
    </row>
    <row r="18" spans="1:6" ht="13" x14ac:dyDescent="0.3">
      <c r="A18" s="20" t="s">
        <v>76</v>
      </c>
      <c r="B18" s="19"/>
      <c r="C18" s="17"/>
      <c r="D18" s="17"/>
      <c r="E18" s="17"/>
      <c r="F18" s="17"/>
    </row>
    <row r="19" spans="1:6" x14ac:dyDescent="0.25">
      <c r="A19" s="20" t="s">
        <v>143</v>
      </c>
      <c r="B19" s="20"/>
      <c r="C19" s="28"/>
      <c r="D19" s="28"/>
      <c r="E19" s="28"/>
    </row>
    <row r="20" spans="1:6" ht="12.75" customHeight="1" x14ac:dyDescent="0.25">
      <c r="A20" s="20" t="s">
        <v>144</v>
      </c>
      <c r="B20" s="20"/>
      <c r="C20" s="22"/>
      <c r="D20" s="22"/>
      <c r="E20" s="22"/>
    </row>
    <row r="21" spans="1:6" x14ac:dyDescent="0.25">
      <c r="A21" s="17"/>
      <c r="B21" s="17"/>
      <c r="C21" s="17"/>
      <c r="D21" s="17"/>
      <c r="E21" s="17"/>
    </row>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6"/>
  <sheetViews>
    <sheetView topLeftCell="A5" zoomScaleNormal="100" workbookViewId="0">
      <selection activeCell="C44" sqref="C4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145</v>
      </c>
      <c r="B3" s="137" t="str">
        <f>'Summary and sign-off'!B3:F3</f>
        <v>Kane Patena</v>
      </c>
      <c r="C3" s="137"/>
      <c r="D3" s="137"/>
      <c r="E3" s="137"/>
    </row>
    <row r="4" spans="1:6" ht="21" customHeight="1" x14ac:dyDescent="0.25">
      <c r="A4" s="3" t="s">
        <v>109</v>
      </c>
      <c r="B4" s="137">
        <f>'Summary and sign-off'!B4:F4</f>
        <v>45486</v>
      </c>
      <c r="C4" s="137"/>
      <c r="D4" s="137"/>
      <c r="E4" s="137"/>
    </row>
    <row r="5" spans="1:6" ht="21" customHeight="1" x14ac:dyDescent="0.25">
      <c r="A5" s="3" t="s">
        <v>110</v>
      </c>
      <c r="B5" s="137">
        <f>'Summary and sign-off'!B5:F5</f>
        <v>45593</v>
      </c>
      <c r="C5" s="137"/>
      <c r="D5" s="137"/>
      <c r="E5" s="137"/>
    </row>
    <row r="6" spans="1:6" ht="21" customHeight="1" x14ac:dyDescent="0.25">
      <c r="A6" s="3" t="s">
        <v>111</v>
      </c>
      <c r="B6" s="132" t="s">
        <v>78</v>
      </c>
      <c r="C6" s="132"/>
      <c r="D6" s="132"/>
      <c r="E6" s="132"/>
      <c r="F6" s="23"/>
    </row>
    <row r="7" spans="1:6" ht="21" customHeight="1" x14ac:dyDescent="0.25">
      <c r="A7" s="3" t="s">
        <v>52</v>
      </c>
      <c r="B7" s="132" t="s">
        <v>80</v>
      </c>
      <c r="C7" s="132"/>
      <c r="D7" s="132"/>
      <c r="E7" s="132"/>
      <c r="F7" s="23"/>
    </row>
    <row r="8" spans="1:6" ht="35.25" customHeight="1" x14ac:dyDescent="0.25">
      <c r="A8" s="142" t="s">
        <v>146</v>
      </c>
      <c r="B8" s="142"/>
      <c r="C8" s="149"/>
      <c r="D8" s="149"/>
      <c r="E8" s="149"/>
    </row>
    <row r="9" spans="1:6" ht="35.25" customHeight="1" x14ac:dyDescent="0.25">
      <c r="A9" s="150" t="s">
        <v>147</v>
      </c>
      <c r="B9" s="151"/>
      <c r="C9" s="151"/>
      <c r="D9" s="151"/>
      <c r="E9" s="151"/>
    </row>
    <row r="10" spans="1:6" ht="27" customHeight="1" x14ac:dyDescent="0.25">
      <c r="A10" s="24" t="s">
        <v>115</v>
      </c>
      <c r="B10" s="24" t="s">
        <v>59</v>
      </c>
      <c r="C10" s="24" t="s">
        <v>148</v>
      </c>
      <c r="D10" s="24" t="s">
        <v>149</v>
      </c>
      <c r="E10" s="24" t="s">
        <v>119</v>
      </c>
      <c r="F10" s="20"/>
    </row>
    <row r="11" spans="1:6" s="2" customFormat="1" hidden="1" x14ac:dyDescent="0.25">
      <c r="A11" s="97"/>
      <c r="B11" s="94"/>
      <c r="C11" s="98"/>
      <c r="D11" s="98"/>
      <c r="E11" s="99"/>
    </row>
    <row r="12" spans="1:6" s="2" customFormat="1" x14ac:dyDescent="0.25">
      <c r="A12" s="115"/>
      <c r="B12" s="116"/>
      <c r="C12" s="120"/>
      <c r="D12" s="120"/>
      <c r="E12" s="121"/>
    </row>
    <row r="13" spans="1:6" s="2" customFormat="1" hidden="1" x14ac:dyDescent="0.25">
      <c r="A13" s="97"/>
      <c r="B13" s="94"/>
      <c r="C13" s="98"/>
      <c r="D13" s="98"/>
      <c r="E13" s="99"/>
    </row>
    <row r="14" spans="1:6" ht="34.5" customHeight="1" x14ac:dyDescent="0.25">
      <c r="A14" s="52" t="s">
        <v>150</v>
      </c>
      <c r="B14" s="61">
        <f>SUM(B11:B13)</f>
        <v>0</v>
      </c>
      <c r="C14" s="69" t="str">
        <f>IF(SUBTOTAL(3,B11:B13)=SUBTOTAL(103,B11:B13),'Summary and sign-off'!$A$48,'Summary and sign-off'!$A$49)</f>
        <v>Check - there are no hidden rows with data</v>
      </c>
      <c r="D14" s="138" t="str">
        <f>IF('Summary and sign-off'!F59='Summary and sign-off'!F54,'Summary and sign-off'!A51,'Summary and sign-off'!A50)</f>
        <v>Check - each entry provides sufficient information</v>
      </c>
      <c r="E14" s="138"/>
    </row>
    <row r="15" spans="1:6" ht="14.15" customHeight="1" x14ac:dyDescent="0.25">
      <c r="B15" s="17"/>
      <c r="C15" s="17"/>
      <c r="D15" s="17"/>
      <c r="E15" s="17"/>
    </row>
    <row r="16" spans="1:6" ht="13" x14ac:dyDescent="0.3">
      <c r="A16" s="18" t="s">
        <v>151</v>
      </c>
      <c r="B16" s="17"/>
      <c r="C16" s="17"/>
      <c r="D16" s="17"/>
      <c r="E16" s="17"/>
    </row>
    <row r="17" spans="1:6" ht="12.65" customHeight="1" x14ac:dyDescent="0.25">
      <c r="A17" s="20" t="s">
        <v>129</v>
      </c>
      <c r="B17" s="17"/>
      <c r="C17" s="17"/>
      <c r="D17" s="17"/>
      <c r="E17" s="17"/>
    </row>
    <row r="18" spans="1:6" ht="13" x14ac:dyDescent="0.3">
      <c r="A18" s="20" t="s">
        <v>76</v>
      </c>
      <c r="B18" s="19"/>
      <c r="C18" s="17"/>
      <c r="D18" s="17"/>
      <c r="E18" s="17"/>
      <c r="F18" s="17"/>
    </row>
    <row r="19" spans="1:6" x14ac:dyDescent="0.25">
      <c r="A19" s="20" t="s">
        <v>143</v>
      </c>
      <c r="C19" s="17"/>
      <c r="D19" s="17"/>
      <c r="E19" s="17"/>
      <c r="F19" s="17"/>
    </row>
    <row r="20" spans="1:6" ht="12.75" customHeight="1" x14ac:dyDescent="0.25">
      <c r="A20" s="20" t="s">
        <v>144</v>
      </c>
      <c r="B20" s="25"/>
      <c r="C20" s="22"/>
      <c r="D20" s="22"/>
      <c r="E20" s="22"/>
      <c r="F20" s="22"/>
    </row>
    <row r="21" spans="1:6" x14ac:dyDescent="0.25">
      <c r="B21" s="26"/>
      <c r="C21" s="17"/>
      <c r="D21" s="17"/>
      <c r="E21" s="17"/>
    </row>
    <row r="22" spans="1:6" hidden="1" x14ac:dyDescent="0.25">
      <c r="A22" s="17"/>
      <c r="B22" s="17"/>
      <c r="C22" s="17"/>
      <c r="D22" s="17"/>
    </row>
    <row r="23" spans="1:6" ht="12.75" hidden="1" customHeight="1" x14ac:dyDescent="0.25"/>
    <row r="24" spans="1:6" hidden="1" x14ac:dyDescent="0.25">
      <c r="A24" s="17"/>
      <c r="B24" s="17"/>
      <c r="C24" s="17"/>
      <c r="D24" s="17"/>
      <c r="E24" s="17"/>
    </row>
    <row r="25" spans="1:6" hidden="1" x14ac:dyDescent="0.25">
      <c r="A25" s="17"/>
      <c r="B25" s="17"/>
      <c r="C25" s="17"/>
      <c r="D25" s="17"/>
      <c r="E25" s="17"/>
    </row>
    <row r="26" spans="1:6" hidden="1" x14ac:dyDescent="0.25">
      <c r="A26" s="17"/>
      <c r="B26" s="17"/>
      <c r="C26" s="17"/>
      <c r="D26" s="17"/>
      <c r="E26" s="17"/>
    </row>
    <row r="27" spans="1:6" hidden="1" x14ac:dyDescent="0.25">
      <c r="A27" s="17"/>
      <c r="B27" s="17"/>
      <c r="C27" s="17"/>
      <c r="D27" s="17"/>
      <c r="E27" s="17"/>
    </row>
    <row r="28" spans="1:6" hidden="1" x14ac:dyDescent="0.25">
      <c r="A28" s="17"/>
      <c r="B28" s="17"/>
      <c r="C28" s="17"/>
      <c r="D28" s="17"/>
      <c r="E28" s="17"/>
    </row>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sheetData>
  <sheetProtection sheet="1" formatCells="0" insertRows="0" deleteRows="0"/>
  <mergeCells count="10">
    <mergeCell ref="D14:E1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C24" sqref="C24"/>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39" t="s">
        <v>152</v>
      </c>
      <c r="B1" s="139"/>
      <c r="C1" s="139"/>
      <c r="D1" s="139"/>
      <c r="E1" s="139"/>
      <c r="F1" s="139"/>
    </row>
    <row r="2" spans="1:7" ht="21" customHeight="1" x14ac:dyDescent="0.25">
      <c r="A2" s="3" t="s">
        <v>107</v>
      </c>
      <c r="B2" s="137" t="str">
        <f>'Summary and sign-off'!B2:F2</f>
        <v>WorkSafe New Zealand</v>
      </c>
      <c r="C2" s="137"/>
      <c r="D2" s="137"/>
      <c r="E2" s="137"/>
      <c r="F2" s="137"/>
    </row>
    <row r="3" spans="1:7" ht="31" x14ac:dyDescent="0.25">
      <c r="A3" s="3" t="s">
        <v>108</v>
      </c>
      <c r="B3" s="137" t="str">
        <f>'Summary and sign-off'!B3:F3</f>
        <v>Kane Patena</v>
      </c>
      <c r="C3" s="137"/>
      <c r="D3" s="137"/>
      <c r="E3" s="137"/>
      <c r="F3" s="137"/>
    </row>
    <row r="4" spans="1:7" ht="21" customHeight="1" x14ac:dyDescent="0.25">
      <c r="A4" s="3" t="s">
        <v>109</v>
      </c>
      <c r="B4" s="137">
        <f>'Summary and sign-off'!B4:F4</f>
        <v>45486</v>
      </c>
      <c r="C4" s="137"/>
      <c r="D4" s="137"/>
      <c r="E4" s="137"/>
      <c r="F4" s="137"/>
    </row>
    <row r="5" spans="1:7" ht="21" customHeight="1" x14ac:dyDescent="0.25">
      <c r="A5" s="3" t="s">
        <v>110</v>
      </c>
      <c r="B5" s="137">
        <f>'Summary and sign-off'!B5:F5</f>
        <v>45593</v>
      </c>
      <c r="C5" s="137"/>
      <c r="D5" s="137"/>
      <c r="E5" s="137"/>
      <c r="F5" s="137"/>
    </row>
    <row r="6" spans="1:7" ht="21" customHeight="1" x14ac:dyDescent="0.25">
      <c r="A6" s="3" t="s">
        <v>153</v>
      </c>
      <c r="B6" s="132" t="s">
        <v>78</v>
      </c>
      <c r="C6" s="132"/>
      <c r="D6" s="132"/>
      <c r="E6" s="132"/>
      <c r="F6" s="132"/>
    </row>
    <row r="7" spans="1:7" ht="21" customHeight="1" x14ac:dyDescent="0.25">
      <c r="A7" s="3" t="s">
        <v>52</v>
      </c>
      <c r="B7" s="132" t="s">
        <v>80</v>
      </c>
      <c r="C7" s="132"/>
      <c r="D7" s="132"/>
      <c r="E7" s="132"/>
      <c r="F7" s="132"/>
    </row>
    <row r="8" spans="1:7" ht="36" customHeight="1" x14ac:dyDescent="0.25">
      <c r="A8" s="142" t="s">
        <v>154</v>
      </c>
      <c r="B8" s="142"/>
      <c r="C8" s="142"/>
      <c r="D8" s="142"/>
      <c r="E8" s="142"/>
      <c r="F8" s="142"/>
    </row>
    <row r="9" spans="1:7" ht="36" customHeight="1" x14ac:dyDescent="0.25">
      <c r="A9" s="150" t="s">
        <v>155</v>
      </c>
      <c r="B9" s="151"/>
      <c r="C9" s="151"/>
      <c r="D9" s="151"/>
      <c r="E9" s="151"/>
      <c r="F9" s="151"/>
    </row>
    <row r="10" spans="1:7" ht="39" customHeight="1" x14ac:dyDescent="0.25">
      <c r="A10" s="24" t="s">
        <v>115</v>
      </c>
      <c r="B10" s="110" t="s">
        <v>156</v>
      </c>
      <c r="C10" s="110" t="s">
        <v>157</v>
      </c>
      <c r="D10" s="110" t="s">
        <v>158</v>
      </c>
      <c r="E10" s="110" t="s">
        <v>159</v>
      </c>
      <c r="F10" s="110" t="s">
        <v>160</v>
      </c>
    </row>
    <row r="11" spans="1:7" s="2" customFormat="1" x14ac:dyDescent="0.25">
      <c r="A11" s="115"/>
      <c r="B11" s="120"/>
      <c r="C11" s="122"/>
      <c r="D11" s="120"/>
      <c r="E11" s="123"/>
      <c r="F11" s="120"/>
    </row>
    <row r="12" spans="1:7" s="2" customFormat="1" hidden="1" x14ac:dyDescent="0.25">
      <c r="A12" s="93"/>
      <c r="B12" s="98"/>
      <c r="C12" s="100"/>
      <c r="D12" s="98"/>
      <c r="E12" s="101"/>
      <c r="F12" s="99"/>
    </row>
    <row r="13" spans="1:7" ht="34.5" customHeight="1" x14ac:dyDescent="0.25">
      <c r="A13" s="111" t="s">
        <v>161</v>
      </c>
      <c r="B13" s="112" t="s">
        <v>162</v>
      </c>
      <c r="C13" s="113">
        <f>C14+C15</f>
        <v>0</v>
      </c>
      <c r="D13" s="114" t="str">
        <f>IF(SUBTOTAL(3,C11:C12)=SUBTOTAL(103,C11:C12),'Summary and sign-off'!$A$48,'Summary and sign-off'!$A$49)</f>
        <v>Check - there are no hidden rows with data</v>
      </c>
      <c r="E13" s="138" t="str">
        <f>IF('Summary and sign-off'!F60='Summary and sign-off'!F54,'Summary and sign-off'!A52,'Summary and sign-off'!A50)</f>
        <v>Check - each entry provides sufficient information</v>
      </c>
      <c r="F13" s="138"/>
      <c r="G13" s="2"/>
    </row>
    <row r="14" spans="1:7" ht="25.5" customHeight="1" x14ac:dyDescent="0.35">
      <c r="A14" s="53"/>
      <c r="B14" s="54" t="s">
        <v>93</v>
      </c>
      <c r="C14" s="55">
        <f>COUNTIF(C11:C12,'Summary and sign-off'!A45)</f>
        <v>0</v>
      </c>
      <c r="D14" s="14"/>
      <c r="E14" s="15"/>
      <c r="F14" s="16"/>
    </row>
    <row r="15" spans="1:7" ht="25.5" customHeight="1" x14ac:dyDescent="0.35">
      <c r="A15" s="53"/>
      <c r="B15" s="54" t="s">
        <v>94</v>
      </c>
      <c r="C15" s="55">
        <f>COUNTIF(C11:C12,'Summary and sign-off'!A46)</f>
        <v>0</v>
      </c>
      <c r="D15" s="14"/>
      <c r="E15" s="15"/>
      <c r="F15" s="16"/>
    </row>
    <row r="16" spans="1:7" ht="13" x14ac:dyDescent="0.3">
      <c r="A16" s="17"/>
      <c r="B16" s="18"/>
      <c r="C16" s="17"/>
      <c r="D16" s="19"/>
      <c r="E16" s="19"/>
      <c r="F16" s="17"/>
    </row>
    <row r="17" spans="1:6" ht="13" x14ac:dyDescent="0.3">
      <c r="A17" s="18" t="s">
        <v>151</v>
      </c>
      <c r="B17" s="18"/>
      <c r="C17" s="18"/>
      <c r="D17" s="18"/>
      <c r="E17" s="18"/>
      <c r="F17" s="18"/>
    </row>
    <row r="18" spans="1:6" ht="12.65" customHeight="1" x14ac:dyDescent="0.25">
      <c r="A18" s="20" t="s">
        <v>129</v>
      </c>
      <c r="B18" s="17"/>
      <c r="C18" s="17"/>
      <c r="D18" s="17"/>
      <c r="E18" s="17"/>
    </row>
    <row r="19" spans="1:6" ht="13" x14ac:dyDescent="0.3">
      <c r="A19" s="20" t="s">
        <v>76</v>
      </c>
      <c r="B19" s="19"/>
      <c r="C19" s="17"/>
      <c r="D19" s="17"/>
      <c r="E19" s="17"/>
      <c r="F19" s="17"/>
    </row>
    <row r="20" spans="1:6" ht="13" x14ac:dyDescent="0.3">
      <c r="A20" s="20" t="s">
        <v>163</v>
      </c>
      <c r="B20" s="21"/>
      <c r="C20" s="21"/>
      <c r="D20" s="21"/>
      <c r="E20" s="21"/>
      <c r="F20" s="21"/>
    </row>
    <row r="21" spans="1:6" ht="12.75" customHeight="1" x14ac:dyDescent="0.25">
      <c r="A21" s="20" t="s">
        <v>164</v>
      </c>
      <c r="B21" s="17"/>
      <c r="C21" s="17"/>
      <c r="D21" s="17"/>
      <c r="E21" s="17"/>
      <c r="F21" s="17"/>
    </row>
    <row r="22" spans="1:6" ht="13" customHeight="1" x14ac:dyDescent="0.25">
      <c r="A22" s="20" t="s">
        <v>165</v>
      </c>
      <c r="B22" s="17"/>
      <c r="C22" s="17"/>
      <c r="D22" s="17"/>
      <c r="E22" s="17"/>
      <c r="F22" s="17"/>
    </row>
    <row r="23" spans="1:6" x14ac:dyDescent="0.25">
      <c r="A23" s="20" t="s">
        <v>166</v>
      </c>
      <c r="C23" s="17"/>
      <c r="D23" s="17"/>
      <c r="E23" s="17"/>
      <c r="F23" s="17"/>
    </row>
    <row r="24" spans="1:6" ht="12.75" customHeight="1" x14ac:dyDescent="0.25">
      <c r="A24" s="20" t="s">
        <v>144</v>
      </c>
      <c r="B24" s="20"/>
      <c r="C24" s="22"/>
      <c r="D24" s="22"/>
      <c r="E24" s="22"/>
      <c r="F24" s="22"/>
    </row>
    <row r="25" spans="1:6" ht="12.75" customHeight="1" x14ac:dyDescent="0.25">
      <c r="A25" s="20"/>
      <c r="B25" s="20"/>
      <c r="C25" s="22"/>
      <c r="D25" s="22"/>
      <c r="E25" s="22"/>
      <c r="F25" s="22"/>
    </row>
    <row r="26" spans="1:6" ht="12.75" hidden="1" customHeight="1" x14ac:dyDescent="0.25">
      <c r="A26" s="20"/>
      <c r="B26" s="20"/>
      <c r="C26" s="22"/>
      <c r="D26" s="22"/>
      <c r="E26" s="22"/>
      <c r="F26" s="22"/>
    </row>
    <row r="27" spans="1:6" x14ac:dyDescent="0.25"/>
    <row r="28" spans="1:6" x14ac:dyDescent="0.25"/>
    <row r="29" spans="1:6" ht="13" hidden="1" x14ac:dyDescent="0.3">
      <c r="A29" s="18"/>
      <c r="B29" s="18"/>
      <c r="C29" s="18"/>
      <c r="D29" s="18"/>
      <c r="E29" s="18"/>
      <c r="F29" s="18"/>
    </row>
    <row r="30" spans="1:6" ht="13" hidden="1" x14ac:dyDescent="0.3">
      <c r="A30" s="18"/>
      <c r="B30" s="18"/>
      <c r="C30" s="18"/>
      <c r="D30" s="18"/>
      <c r="E30" s="18"/>
      <c r="F30" s="18"/>
    </row>
    <row r="31" spans="1:6" ht="13" hidden="1" x14ac:dyDescent="0.3">
      <c r="A31" s="18"/>
      <c r="B31" s="18"/>
      <c r="C31" s="18"/>
      <c r="D31" s="18"/>
      <c r="E31" s="18"/>
      <c r="F31" s="18"/>
    </row>
    <row r="32" spans="1:6" ht="13" hidden="1" x14ac:dyDescent="0.3">
      <c r="A32" s="18"/>
      <c r="B32" s="18"/>
      <c r="C32" s="18"/>
      <c r="D32" s="18"/>
      <c r="E32" s="18"/>
      <c r="F32" s="18"/>
    </row>
    <row r="33" spans="1:6" ht="13" hidden="1" x14ac:dyDescent="0.3">
      <c r="A33" s="18"/>
      <c r="B33" s="18"/>
      <c r="C33" s="18"/>
      <c r="D33" s="18"/>
      <c r="E33" s="18"/>
      <c r="F33" s="18"/>
    </row>
    <row r="34" spans="1:6" x14ac:dyDescent="0.25"/>
    <row r="35" spans="1:6" x14ac:dyDescent="0.25"/>
    <row r="36" spans="1:6" x14ac:dyDescent="0.25"/>
    <row r="37" spans="1:6" x14ac:dyDescent="0.25"/>
    <row r="38" spans="1:6" x14ac:dyDescent="0.25"/>
    <row r="39" spans="1:6" x14ac:dyDescent="0.25"/>
    <row r="42" spans="1:6" x14ac:dyDescent="0.25"/>
    <row r="43" spans="1:6" x14ac:dyDescent="0.25"/>
    <row r="44" spans="1:6" x14ac:dyDescent="0.25"/>
    <row r="45" spans="1:6" x14ac:dyDescent="0.25"/>
  </sheetData>
  <sheetProtection sheet="1" formatCells="0" insertRows="0" deleteRows="0"/>
  <dataConsolidate/>
  <mergeCells count="10">
    <mergeCell ref="E13:F13"/>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C11:C12</xm:sqref>
        </x14:dataValidation>
        <x14:dataValidation type="list" errorStyle="information" operator="greaterThan" allowBlank="1" showInputMessage="1" prompt="Provide specific $ value if possible" xr:uid="{00000000-0002-0000-0500-000003000000}">
          <x14:formula1>
            <xm:f>'Summary and sign-off'!$A$39:$A$44</xm:f>
          </x14:formula1>
          <xm:sqref>E11:E12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e5581ef7-4608-4028-92fb-0b7b15a4fe7f">WORK-1204649940-13890</_dlc_DocId>
    <_dlc_DocIdUrl xmlns="e5581ef7-4608-4028-92fb-0b7b15a4fe7f">
      <Url>https://worksafenz.sharepoint.com/sites/team_finance/_layouts/15/DocIdRedir.aspx?ID=WORK-1204649940-13890</Url>
      <Description>WORK-1204649940-13890</Description>
    </_dlc_DocIdUrl>
    <Person xmlns="e8ce04af-6bf1-4460-a950-61b1541cc0c1">
      <UserInfo>
        <DisplayName/>
        <AccountId xsi:nil="true"/>
        <AccountType/>
      </UserInfo>
    </Person>
    <FinancialYear xmlns="e8ce04af-6bf1-4460-a950-61b1541cc0c1">24/25</FinancialYear>
    <Period xmlns="e8ce04af-6bf1-4460-a950-61b1541cc0c1">N/A</Period>
    <Group xmlns="e8ce04af-6bf1-4460-a950-61b1541cc0c1" xsi:nil="true"/>
    <Classification xmlns="e8ce04af-6bf1-4460-a950-61b1541cc0c1" xsi:nil="true"/>
    <_Flow_SignoffStatus xmlns="e8ce04af-6bf1-4460-a950-61b1541cc0c1" xsi:nil="true"/>
    <lcf76f155ced4ddcb4097134ff3c332f xmlns="e8ce04af-6bf1-4460-a950-61b1541cc0c1">
      <Terms xmlns="http://schemas.microsoft.com/office/infopath/2007/PartnerControls"/>
    </lcf76f155ced4ddcb4097134ff3c332f>
    <TaxCatchAll xmlns="e5581ef7-4608-4028-92fb-0b7b15a4fe7f" xsi:nil="true"/>
    <SharedWithUsers xmlns="e5581ef7-4608-4028-92fb-0b7b15a4fe7f">
      <UserInfo>
        <DisplayName>Ken Smart</DisplayName>
        <AccountId>87</AccountId>
        <AccountType/>
      </UserInfo>
      <UserInfo>
        <DisplayName>Nehalkumar patel</DisplayName>
        <AccountId>157</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42" ma:contentTypeDescription="Create a new document." ma:contentTypeScope="" ma:versionID="e214c6d40d1d12c923ae04dcc42bc9dc">
  <xsd:schema xmlns:xsd="http://www.w3.org/2001/XMLSchema" xmlns:xs="http://www.w3.org/2001/XMLSchema" xmlns:p="http://schemas.microsoft.com/office/2006/metadata/properties" xmlns:ns2="e8ce04af-6bf1-4460-a950-61b1541cc0c1" xmlns:ns3="e5581ef7-4608-4028-92fb-0b7b15a4fe7f" targetNamespace="http://schemas.microsoft.com/office/2006/metadata/properties" ma:root="true" ma:fieldsID="57c68a51ab64b3e7252e82322f0ba8a9" ns2:_="" ns3:_="">
    <xsd:import namespace="e8ce04af-6bf1-4460-a950-61b1541cc0c1"/>
    <xsd:import namespace="e5581ef7-4608-4028-92fb-0b7b15a4fe7f"/>
    <xsd:element name="properties">
      <xsd:complexType>
        <xsd:sequence>
          <xsd:element name="documentManagement">
            <xsd:complexType>
              <xsd:all>
                <xsd:element ref="ns2:FinancialYear" minOccurs="0"/>
                <xsd:element ref="ns2:Group" minOccurs="0"/>
                <xsd:element ref="ns2:Period" minOccurs="0"/>
                <xsd:element ref="ns2:Classification"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Person" minOccurs="0"/>
                <xsd:element ref="ns2:MediaServiceLocation" minOccurs="0"/>
                <xsd:element ref="ns3:TaxCatchAll" minOccurs="0"/>
                <xsd:element ref="ns2:lcf76f155ced4ddcb4097134ff3c332f"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FinancialYear" ma:index="2" nillable="true" ma:displayName="Financial Year" ma:default="24/25" ma:description="Financial Year" ma:format="Dropdown" ma:internalName="FinancialYear">
      <xsd:simpleType>
        <xsd:restriction base="dms:Choice">
          <xsd:enumeration value="24/25"/>
          <xsd:enumeration value="25/26"/>
          <xsd:enumeration value="26/27"/>
          <xsd:enumeration value="23/24"/>
          <xsd:enumeration value="22/23"/>
          <xsd:enumeration value="21/22"/>
          <xsd:enumeration value="N/A"/>
          <xsd:enumeration value="20/21"/>
          <xsd:enumeration value="19/20"/>
          <xsd:enumeration value="18/19"/>
          <xsd:enumeration value="17/18"/>
          <xsd:enumeration value="16/17"/>
          <xsd:enumeration value="15/16"/>
          <xsd:enumeration value="14/15"/>
        </xsd:restriction>
      </xsd:simpleType>
    </xsd:element>
    <xsd:element name="Group" ma:index="3" nillable="true" ma:displayName="Business Group" ma:description="Business Group" ma:format="Dropdown" ma:internalName="Group">
      <xsd:complexType>
        <xsd:complexContent>
          <xsd:extension base="dms:MultiChoice">
            <xsd:sequence>
              <xsd:element name="Value" maxOccurs="unbounded" minOccurs="0" nillable="true">
                <xsd:simpleType>
                  <xsd:restriction base="dms:Choice">
                    <xsd:enumeration value="All WorkSafe"/>
                    <xsd:enumeration value="Corporate"/>
                    <xsd:enumeration value="ACC"/>
                    <xsd:enumeration value="Chief Executive"/>
                    <xsd:enumeration value="Strategy &amp; Insight"/>
                    <xsd:enumeration value="Equity, Partnership &amp; Intervention Design"/>
                    <xsd:enumeration value="Operations"/>
                    <xsd:enumeration value="Enterprise Transformation"/>
                    <xsd:enumeration value="Whakaari"/>
                  </xsd:restriction>
                </xsd:simpleType>
              </xsd:element>
            </xsd:sequence>
          </xsd:extension>
        </xsd:complexContent>
      </xsd:complexType>
    </xsd:element>
    <xsd:element name="Period" ma:index="4" nillable="true" ma:displayName="Period" ma:default="N/A" ma:description="Period" ma:format="Dropdown" ma:internalName="Period">
      <xsd:simpleType>
        <xsd:restriction base="dms:Choice">
          <xsd:enumeration value="01. July"/>
          <xsd:enumeration value="02. August"/>
          <xsd:enumeration value="03. September"/>
          <xsd:enumeration value="04. October"/>
          <xsd:enumeration value="05. November"/>
          <xsd:enumeration value="06. December"/>
          <xsd:enumeration value="07. January"/>
          <xsd:enumeration value="08. February"/>
          <xsd:enumeration value="09. March"/>
          <xsd:enumeration value="10. April"/>
          <xsd:enumeration value="11. May"/>
          <xsd:enumeration value="12. June"/>
          <xsd:enumeration value="N/A"/>
        </xsd:restriction>
      </xsd:simpleType>
    </xsd:element>
    <xsd:element name="Classification" ma:index="5" nillable="true" ma:displayName="Categorisation" ma:description="Categorisation" ma:format="Dropdown" ma:internalName="Classification">
      <xsd:complexType>
        <xsd:complexContent>
          <xsd:extension base="dms:MultiChoice">
            <xsd:sequence>
              <xsd:element name="Value" maxOccurs="unbounded" minOccurs="0" nillable="true">
                <xsd:simpleType>
                  <xsd:restriction base="dms:Choice">
                    <xsd:enumeration value="Accounts Payable"/>
                    <xsd:enumeration value="Accounts Receivable"/>
                    <xsd:enumeration value="Analysis"/>
                    <xsd:enumeration value="Annual External Audit"/>
                    <xsd:enumeration value="Balance Sheet Reconciliation Items"/>
                    <xsd:enumeration value="Banking"/>
                    <xsd:enumeration value="Budget"/>
                    <xsd:enumeration value="Capex &amp; Fixed Assets"/>
                    <xsd:enumeration value="Contract"/>
                    <xsd:enumeration value="Correspondence"/>
                    <xsd:enumeration value="Financial Proposals"/>
                    <xsd:enumeration value="FlexiPurchase"/>
                    <xsd:enumeration value="Forecast"/>
                    <xsd:enumeration value="Internal Audit"/>
                    <xsd:enumeration value="Meeting minutes"/>
                    <xsd:enumeration value="Month end"/>
                    <xsd:enumeration value="Planning"/>
                    <xsd:enumeration value="Procurement"/>
                    <xsd:enumeration value="Reporting - External"/>
                    <xsd:enumeration value="Reporting - Internal"/>
                    <xsd:enumeration value="Significant Team Projects"/>
                    <xsd:enumeration value="Sourcing"/>
                    <xsd:enumeration value="Travel reports/documentation"/>
                  </xsd:restriction>
                </xsd:simpleType>
              </xsd:element>
            </xsd:sequence>
          </xsd:extension>
        </xsd:complexContent>
      </xsd:complexType>
    </xsd:element>
    <xsd:element name="_Flow_SignoffStatus" ma:index="6" nillable="true" ma:displayName="Sign-off status" ma:internalName="Sign_x002d_off_x0020_status" ma:readOnly="false">
      <xsd:simpleType>
        <xsd:restriction base="dms:Text"/>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description=""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4" nillable="true" ma:displayName="Length (seconds)" ma:hidden="true" ma:internalName="MediaLengthInSeconds" ma:readOnly="true">
      <xsd:simpleType>
        <xsd:restriction base="dms:Unknown"/>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c08b62c1-2efc-47a2-8d1d-992bd69ec9fe}"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e5581ef7-4608-4028-92fb-0b7b15a4fe7f"/>
    <ds:schemaRef ds:uri="e8ce04af-6bf1-4460-a950-61b1541cc0c1"/>
  </ds:schemaRefs>
</ds:datastoreItem>
</file>

<file path=customXml/itemProps4.xml><?xml version="1.0" encoding="utf-8"?>
<ds:datastoreItem xmlns:ds="http://schemas.openxmlformats.org/officeDocument/2006/customXml" ds:itemID="{101CB30E-49E6-4A06-8C51-FE2358236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e04af-6bf1-4460-a950-61b1541cc0c1"/>
    <ds:schemaRef ds:uri="e5581ef7-4608-4028-92fb-0b7b15a4f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Charlotte Rae</cp:lastModifiedBy>
  <cp:revision/>
  <dcterms:created xsi:type="dcterms:W3CDTF">2010-10-17T20:59:02Z</dcterms:created>
  <dcterms:modified xsi:type="dcterms:W3CDTF">2025-08-01T04:18:51Z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51a457eb-d8ad-4a1a-a64f-9f0be283b358</vt:lpwstr>
  </property>
  <property fmtid="{D5CDD505-2E9C-101B-9397-08002B2CF9AE}" pid="10" name="SharedWithUsers">
    <vt:lpwstr>87;#Ken Smart;#157;#Nehalkumar patel</vt:lpwstr>
  </property>
  <property fmtid="{D5CDD505-2E9C-101B-9397-08002B2CF9AE}" pid="11" name="MediaServiceImageTags">
    <vt:lpwstr/>
  </property>
</Properties>
</file>